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225" windowWidth="15900" windowHeight="8325"/>
  </bookViews>
  <sheets>
    <sheet name="Sheet1" sheetId="1" r:id="rId1"/>
    <sheet name="Sheet2" sheetId="2" r:id="rId2"/>
    <sheet name="Sheet3" sheetId="3" r:id="rId3"/>
  </sheets>
  <definedNames>
    <definedName name="inspections">Sheet1!$D$70:$D$75</definedName>
    <definedName name="months">Sheet1!$B$70:$B$76</definedName>
    <definedName name="perc">Sheet1!$C$70:$C$73</definedName>
    <definedName name="perc1">Sheet1!$C$70:$C$74</definedName>
    <definedName name="_xlnm.Print_Area" localSheetId="0">Sheet1!$A$1:$I$61</definedName>
  </definedNames>
  <calcPr calcId="145621"/>
</workbook>
</file>

<file path=xl/calcChain.xml><?xml version="1.0" encoding="utf-8"?>
<calcChain xmlns="http://schemas.openxmlformats.org/spreadsheetml/2006/main">
  <c r="I36" i="1" l="1"/>
  <c r="I49" i="1" l="1"/>
  <c r="H49" i="1"/>
  <c r="I21" i="1" l="1"/>
  <c r="H47" i="1" l="1"/>
  <c r="I47" i="1"/>
  <c r="I44" i="1"/>
  <c r="H41" i="1"/>
  <c r="I33" i="1"/>
  <c r="H30" i="1"/>
  <c r="I27" i="1"/>
  <c r="I24" i="1"/>
  <c r="I29" i="1" l="1"/>
  <c r="I12" i="1" s="1"/>
  <c r="H42" i="1" l="1"/>
  <c r="H50" i="1" s="1"/>
  <c r="I32" i="1"/>
  <c r="I35" i="1" s="1"/>
  <c r="H54" i="1" s="1"/>
  <c r="H55" i="1" s="1"/>
  <c r="I42" i="1"/>
  <c r="I50" i="1" l="1"/>
  <c r="H56" i="1"/>
  <c r="I54" i="1" l="1"/>
  <c r="I55" i="1" s="1"/>
  <c r="I56" i="1" l="1"/>
</calcChain>
</file>

<file path=xl/sharedStrings.xml><?xml version="1.0" encoding="utf-8"?>
<sst xmlns="http://schemas.openxmlformats.org/spreadsheetml/2006/main" count="67" uniqueCount="62">
  <si>
    <t>BORROWER NAME</t>
  </si>
  <si>
    <t>DATE</t>
  </si>
  <si>
    <t>A. Loan Parameters</t>
  </si>
  <si>
    <t>1.  % Applicable LTV</t>
  </si>
  <si>
    <t>3. Primary _________  Secondary ___________  Investment ___________</t>
  </si>
  <si>
    <t>B. Property Information</t>
  </si>
  <si>
    <t>3. Estimated "As Completed" Value (after improvements)</t>
  </si>
  <si>
    <t>C. Alterations, Improvements, and Repairs</t>
  </si>
  <si>
    <t>c. Architect/Engineer Fees</t>
  </si>
  <si>
    <t>d. Consultant Fees</t>
  </si>
  <si>
    <t>e. Inspections</t>
  </si>
  <si>
    <t>f. Title Updates</t>
  </si>
  <si>
    <t>h. Payment Reserve (not to exceed 6 months)</t>
  </si>
  <si>
    <t>i. Other_________________________________</t>
  </si>
  <si>
    <t>2. Total Alterations, Improvements, and Repairs (Total of C1a:C1i)</t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</si>
  <si>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 xml:space="preserve">: Cannot exceed </t>
    </r>
  </si>
  <si>
    <t>D. Loan Amount</t>
  </si>
  <si>
    <t>2. Estimated "As Completed" Value (B3)</t>
  </si>
  <si>
    <t>3. Total of Financed Private Mortgage Insurance (E7)</t>
  </si>
  <si>
    <t>4. Purchase Mortgage Loan Amount [(Lesser of D1 or D2) x A1]</t>
  </si>
  <si>
    <t>5. Refinance Mortgage Amount (B3 x A1)</t>
  </si>
  <si>
    <t>E. Details of Transaction (from Form 1003)</t>
  </si>
  <si>
    <t>Purchase</t>
  </si>
  <si>
    <t>Refinance</t>
  </si>
  <si>
    <t>1. Purchase Price (B1)</t>
  </si>
  <si>
    <t>2. Alterations, Improvements, and Repairs (C2)</t>
  </si>
  <si>
    <t>4. Refinance (include debts to be paid off (B2)</t>
  </si>
  <si>
    <t>5. Estimated Prepaid Items</t>
  </si>
  <si>
    <t>6. Estimated Closing Costs</t>
  </si>
  <si>
    <t>7. Financed Private Mortgage Insurance</t>
  </si>
  <si>
    <t>8. Discount (if borrower will pay)</t>
  </si>
  <si>
    <t>*Must include financed PMI, if applicable, but may not exceed D4 or D5 as applicable</t>
  </si>
  <si>
    <t>NA</t>
  </si>
  <si>
    <r>
      <t xml:space="preserve">This worksheet may be used to calculate the mortgage amount for a </t>
    </r>
    <r>
      <rPr>
        <b/>
        <sz val="11"/>
        <color theme="1"/>
        <rFont val="Calibri"/>
        <family val="2"/>
        <scheme val="minor"/>
      </rPr>
      <t>purchase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refinance</t>
    </r>
    <r>
      <rPr>
        <sz val="11"/>
        <color theme="1"/>
        <rFont val="Calibri"/>
        <family val="2"/>
        <scheme val="minor"/>
      </rPr>
      <t xml:space="preserve"> transaction for the HomeStyle Renovation Mortgage.</t>
    </r>
  </si>
  <si>
    <t>2.  Renovation Costs as a Percentage of Estimated "As Completed" Value (50% max)</t>
  </si>
  <si>
    <t>X</t>
  </si>
  <si>
    <t>inspections</t>
  </si>
  <si>
    <r>
      <t xml:space="preserve">g. Permits </t>
    </r>
    <r>
      <rPr>
        <sz val="8"/>
        <color theme="1"/>
        <rFont val="Calibri"/>
        <family val="2"/>
        <scheme val="minor"/>
      </rPr>
      <t>(as applicable)</t>
    </r>
  </si>
  <si>
    <t>months</t>
  </si>
  <si>
    <r>
      <t xml:space="preserve">1. Sales Price </t>
    </r>
    <r>
      <rPr>
        <sz val="11"/>
        <color rgb="FFFF0000"/>
        <rFont val="Calibri"/>
        <family val="2"/>
        <scheme val="minor"/>
      </rPr>
      <t>(</t>
    </r>
    <r>
      <rPr>
        <b/>
        <u/>
        <sz val="11"/>
        <color rgb="FFFF0000"/>
        <rFont val="Calibri"/>
        <family val="2"/>
        <scheme val="minor"/>
      </rPr>
      <t>Purchase</t>
    </r>
    <r>
      <rPr>
        <sz val="11"/>
        <color rgb="FFFF0000"/>
        <rFont val="Calibri"/>
        <family val="2"/>
        <scheme val="minor"/>
      </rPr>
      <t xml:space="preserve"> Transaction)</t>
    </r>
  </si>
  <si>
    <r>
      <t xml:space="preserve">2. First Mortgage Pay-Off and Eligible Liens </t>
    </r>
    <r>
      <rPr>
        <sz val="11"/>
        <color rgb="FFFF0000"/>
        <rFont val="Calibri"/>
        <family val="2"/>
        <scheme val="minor"/>
      </rPr>
      <t>(</t>
    </r>
    <r>
      <rPr>
        <b/>
        <u/>
        <sz val="11"/>
        <color rgb="FFFF0000"/>
        <rFont val="Calibri"/>
        <family val="2"/>
        <scheme val="minor"/>
      </rPr>
      <t xml:space="preserve">Refinance </t>
    </r>
    <r>
      <rPr>
        <sz val="11"/>
        <color rgb="FFFF0000"/>
        <rFont val="Calibri"/>
        <family val="2"/>
        <scheme val="minor"/>
      </rPr>
      <t>Transaction)</t>
    </r>
  </si>
  <si>
    <t>9. Borrower funded Contingency reserve</t>
  </si>
  <si>
    <t>11. Subordinate Financing</t>
  </si>
  <si>
    <t>12. Borrower Closing Costs paid by the Seller</t>
  </si>
  <si>
    <t>13. Other Credits</t>
  </si>
  <si>
    <t>14. Loan amount (D4 or D5)*</t>
  </si>
  <si>
    <t>15.  Total Funds Available to Borrower (E11+E12+E13+E14)</t>
  </si>
  <si>
    <t>16. Cash (from Bwr)** {Only if [E10-(E11+E12+E13)+(E14)]&gt;0}</t>
  </si>
  <si>
    <t>10. Total Costs (Total of E1:E9)</t>
  </si>
  <si>
    <t>PURCHASE</t>
  </si>
  <si>
    <t>REFINANCE</t>
  </si>
  <si>
    <t>perc1</t>
  </si>
  <si>
    <t>1. Alterations, Improvements, and Repairs</t>
  </si>
  <si>
    <t>1. Total of Purchase Price and Improvement Costs (B1 + C2)</t>
  </si>
  <si>
    <t>3. Land (if acquired separately)</t>
  </si>
  <si>
    <t>a. Hard Costs (Labor/Materials) (total of all bids)</t>
  </si>
  <si>
    <r>
      <t xml:space="preserve">b. Financed Contingency Reserve </t>
    </r>
    <r>
      <rPr>
        <sz val="11"/>
        <color rgb="FFFF0000"/>
        <rFont val="Calibri"/>
        <family val="2"/>
        <scheme val="minor"/>
      </rPr>
      <t>(based on total of soft &amp; hard cost)</t>
    </r>
  </si>
  <si>
    <r>
      <rPr>
        <b/>
        <sz val="18"/>
        <color theme="1"/>
        <rFont val="Cambria"/>
        <family val="1"/>
        <scheme val="major"/>
      </rPr>
      <t>HOMESTYLE</t>
    </r>
    <r>
      <rPr>
        <sz val="16"/>
        <color theme="1"/>
        <rFont val="Calibri"/>
        <family val="2"/>
        <scheme val="minor"/>
      </rPr>
      <t xml:space="preserve">                                                                          MAXIMUM MORTGAGE WORKSHEET
</t>
    </r>
    <r>
      <rPr>
        <b/>
        <sz val="16"/>
        <color rgb="FFFF0000"/>
        <rFont val="Calibri"/>
        <family val="2"/>
        <scheme val="minor"/>
      </rPr>
      <t>(Required at Submission)</t>
    </r>
  </si>
  <si>
    <r>
      <t xml:space="preserve">**No cash back to the Bwr is permitted with HomeStyle Renovation; standard limited cash-out refinance cash back guidelines per the </t>
    </r>
    <r>
      <rPr>
        <i/>
        <sz val="11"/>
        <color theme="1"/>
        <rFont val="Calibri"/>
        <family val="2"/>
        <scheme val="minor"/>
      </rPr>
      <t>Selling Guide</t>
    </r>
    <r>
      <rPr>
        <sz val="11"/>
        <color theme="1"/>
        <rFont val="Calibri"/>
        <family val="2"/>
        <scheme val="minor"/>
      </rPr>
      <t xml:space="preserve"> do not apply to HomeStyle Renovation.</t>
    </r>
  </si>
  <si>
    <r>
      <rPr>
        <b/>
        <sz val="12"/>
        <color theme="1"/>
        <rFont val="Calibri"/>
        <family val="2"/>
        <scheme val="minor"/>
      </rPr>
      <t>(C.1.b)</t>
    </r>
    <r>
      <rPr>
        <sz val="12"/>
        <color theme="1"/>
        <rFont val="Calibri"/>
        <family val="2"/>
        <scheme val="minor"/>
      </rPr>
      <t xml:space="preserve">  Contingency reserve of 10% (15% when utilities are not on and functioning)</t>
    </r>
  </si>
  <si>
    <r>
      <rPr>
        <b/>
        <sz val="11"/>
        <color theme="1"/>
        <rFont val="Calibri"/>
        <family val="2"/>
        <scheme val="minor"/>
      </rPr>
      <t>(C.1.d)</t>
    </r>
    <r>
      <rPr>
        <sz val="11"/>
        <color theme="1"/>
        <rFont val="Calibri"/>
        <family val="2"/>
        <scheme val="minor"/>
      </rPr>
      <t xml:space="preserve">  Independent (HUD) Consultant (required when renovation costs exceed $15,000</t>
    </r>
  </si>
  <si>
    <r>
      <rPr>
        <b/>
        <sz val="11"/>
        <color theme="1"/>
        <rFont val="Calibri"/>
        <family val="2"/>
        <scheme val="minor"/>
      </rPr>
      <t>(C.1.e)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Inspection Fees: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</rPr>
      <t xml:space="preserve">•  </t>
    </r>
    <r>
      <rPr>
        <b/>
        <sz val="11"/>
        <color theme="1"/>
        <rFont val="Calibri"/>
        <family val="2"/>
        <scheme val="minor"/>
      </rPr>
      <t>Inspection Fees W/O Consultant</t>
    </r>
    <r>
      <rPr>
        <sz val="11"/>
        <color theme="1"/>
        <rFont val="Calibri"/>
        <family val="2"/>
        <scheme val="minor"/>
      </rPr>
      <t xml:space="preserve">:  Estimate 3 draws at $200 per draw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</rPr>
      <t xml:space="preserve">•  </t>
    </r>
    <r>
      <rPr>
        <b/>
        <sz val="11"/>
        <color theme="1"/>
        <rFont val="Calibri"/>
        <family val="2"/>
        <scheme val="minor"/>
      </rPr>
      <t xml:space="preserve">Inspection Fees With Consultant: </t>
    </r>
    <r>
      <rPr>
        <sz val="11"/>
        <color theme="1"/>
        <rFont val="Calibri"/>
        <family val="2"/>
        <scheme val="minor"/>
      </rPr>
      <t xml:space="preserve">Number of draws and fees as per Specification of Repairs
</t>
    </r>
    <r>
      <rPr>
        <sz val="11"/>
        <color theme="1"/>
        <rFont val="Calibri"/>
        <family val="2"/>
      </rPr>
      <t xml:space="preserve">•  </t>
    </r>
    <r>
      <rPr>
        <b/>
        <sz val="11"/>
        <color theme="1"/>
        <rFont val="Calibri"/>
        <family val="2"/>
      </rPr>
      <t>Final Re-inspection Fee</t>
    </r>
    <r>
      <rPr>
        <sz val="11"/>
        <color theme="1"/>
        <rFont val="Calibri"/>
        <family val="2"/>
      </rPr>
      <t>:  Estimate $200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</si>
</sst>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.00"/>
    <numFmt numFmtId="165" formatCode="0.000%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mbria"/>
      <family val="1"/>
      <scheme val="maj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4BE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26">
    <xf numFmtId="0" fontId="0" fillId="0" borderId="0" xfId="0"/>
    <xf numFmtId="0" fontId="0" fillId="3" borderId="0" xfId="0" applyFill="1" applyAlignment="1" applyProtection="1">
      <alignment wrapText="1"/>
    </xf>
    <xf numFmtId="0" fontId="0" fillId="0" borderId="0" xfId="0" applyAlignment="1" applyProtection="1">
      <alignment wrapText="1"/>
    </xf>
    <xf numFmtId="0" fontId="0" fillId="3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165" fontId="0" fillId="0" borderId="1" xfId="0" applyNumberFormat="1" applyFill="1" applyBorder="1" applyAlignment="1" applyProtection="1">
      <alignment horizontal="right" vertical="center" wrapText="1"/>
    </xf>
    <xf numFmtId="0" fontId="0" fillId="0" borderId="1" xfId="0" applyNumberFormat="1" applyBorder="1" applyAlignment="1" applyProtection="1">
      <alignment horizontal="right" vertical="center" wrapText="1"/>
    </xf>
    <xf numFmtId="0" fontId="0" fillId="0" borderId="1" xfId="0" applyBorder="1" applyAlignment="1" applyProtection="1">
      <alignment horizontal="center" wrapText="1"/>
    </xf>
    <xf numFmtId="0" fontId="0" fillId="0" borderId="2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164" fontId="0" fillId="0" borderId="1" xfId="0" applyNumberFormat="1" applyBorder="1" applyAlignment="1" applyProtection="1">
      <alignment horizontal="right" wrapText="1"/>
    </xf>
    <xf numFmtId="0" fontId="0" fillId="0" borderId="2" xfId="0" applyBorder="1" applyAlignment="1" applyProtection="1">
      <alignment horizontal="left" wrapText="1"/>
    </xf>
    <xf numFmtId="0" fontId="0" fillId="0" borderId="7" xfId="0" applyFill="1" applyBorder="1" applyAlignment="1" applyProtection="1">
      <alignment horizontal="center" wrapText="1"/>
    </xf>
    <xf numFmtId="0" fontId="0" fillId="0" borderId="1" xfId="0" applyFill="1" applyBorder="1" applyAlignment="1" applyProtection="1">
      <alignment horizontal="center" wrapText="1"/>
    </xf>
    <xf numFmtId="0" fontId="0" fillId="0" borderId="2" xfId="0" applyBorder="1" applyAlignment="1" applyProtection="1">
      <alignment horizontal="center" wrapText="1"/>
    </xf>
    <xf numFmtId="164" fontId="0" fillId="0" borderId="11" xfId="0" applyNumberFormat="1" applyFill="1" applyBorder="1" applyAlignment="1" applyProtection="1">
      <alignment horizontal="right" wrapText="1"/>
    </xf>
    <xf numFmtId="164" fontId="0" fillId="2" borderId="3" xfId="0" applyNumberFormat="1" applyFill="1" applyBorder="1" applyAlignment="1" applyProtection="1">
      <alignment horizontal="right" vertical="center" wrapText="1"/>
    </xf>
    <xf numFmtId="164" fontId="0" fillId="0" borderId="12" xfId="0" applyNumberFormat="1" applyFill="1" applyBorder="1" applyAlignment="1" applyProtection="1">
      <alignment horizontal="right" wrapText="1"/>
    </xf>
    <xf numFmtId="0" fontId="0" fillId="3" borderId="0" xfId="0" applyFill="1" applyAlignment="1" applyProtection="1">
      <alignment horizontal="right" wrapText="1"/>
    </xf>
    <xf numFmtId="0" fontId="0" fillId="3" borderId="0" xfId="0" applyFill="1" applyBorder="1" applyAlignment="1" applyProtection="1">
      <alignment horizontal="left" wrapText="1"/>
    </xf>
    <xf numFmtId="164" fontId="0" fillId="3" borderId="0" xfId="0" applyNumberFormat="1" applyFill="1" applyBorder="1" applyAlignment="1" applyProtection="1">
      <alignment horizontal="right" wrapText="1"/>
    </xf>
    <xf numFmtId="0" fontId="1" fillId="0" borderId="2" xfId="0" applyFont="1" applyFill="1" applyBorder="1" applyAlignment="1" applyProtection="1">
      <alignment horizontal="center" wrapText="1"/>
    </xf>
    <xf numFmtId="0" fontId="1" fillId="0" borderId="7" xfId="0" applyFont="1" applyFill="1" applyBorder="1" applyAlignment="1" applyProtection="1">
      <alignment horizontal="center" wrapText="1"/>
    </xf>
    <xf numFmtId="0" fontId="0" fillId="0" borderId="0" xfId="0" applyFill="1" applyAlignment="1" applyProtection="1">
      <alignment wrapText="1"/>
    </xf>
    <xf numFmtId="164" fontId="0" fillId="0" borderId="1" xfId="0" applyNumberFormat="1" applyBorder="1" applyAlignment="1" applyProtection="1">
      <alignment horizontal="center" wrapText="1"/>
    </xf>
    <xf numFmtId="6" fontId="0" fillId="0" borderId="1" xfId="0" applyNumberFormat="1" applyBorder="1" applyAlignment="1" applyProtection="1">
      <alignment horizontal="center" wrapText="1"/>
    </xf>
    <xf numFmtId="164" fontId="0" fillId="0" borderId="1" xfId="0" applyNumberFormat="1" applyFill="1" applyBorder="1" applyAlignment="1" applyProtection="1">
      <alignment horizontal="right" wrapText="1"/>
    </xf>
    <xf numFmtId="0" fontId="0" fillId="3" borderId="0" xfId="0" applyFill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0" fillId="3" borderId="0" xfId="0" applyFill="1" applyAlignment="1" applyProtection="1">
      <alignment wrapText="1"/>
      <protection hidden="1"/>
    </xf>
    <xf numFmtId="9" fontId="0" fillId="3" borderId="0" xfId="0" applyNumberFormat="1" applyFill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9" fillId="0" borderId="3" xfId="0" applyFont="1" applyBorder="1" applyAlignment="1" applyProtection="1">
      <alignment horizontal="center" wrapText="1"/>
    </xf>
    <xf numFmtId="0" fontId="9" fillId="0" borderId="1" xfId="0" applyFont="1" applyBorder="1" applyAlignment="1" applyProtection="1">
      <alignment horizontal="center" wrapText="1"/>
    </xf>
    <xf numFmtId="0" fontId="0" fillId="3" borderId="4" xfId="0" applyFill="1" applyBorder="1" applyAlignment="1" applyProtection="1">
      <alignment horizontal="right" wrapText="1"/>
      <protection hidden="1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left" wrapText="1"/>
    </xf>
    <xf numFmtId="0" fontId="0" fillId="0" borderId="2" xfId="0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2" xfId="0" applyBorder="1" applyAlignment="1" applyProtection="1">
      <alignment horizontal="left" wrapText="1"/>
    </xf>
    <xf numFmtId="0" fontId="0" fillId="0" borderId="7" xfId="0" applyBorder="1" applyAlignment="1" applyProtection="1">
      <alignment horizontal="left" wrapText="1"/>
    </xf>
    <xf numFmtId="0" fontId="0" fillId="0" borderId="3" xfId="0" applyBorder="1" applyAlignment="1" applyProtection="1">
      <alignment horizontal="left" wrapText="1"/>
    </xf>
    <xf numFmtId="0" fontId="0" fillId="0" borderId="7" xfId="0" applyBorder="1" applyAlignment="1" applyProtection="1">
      <alignment horizontal="right" vertical="center" wrapText="1"/>
    </xf>
    <xf numFmtId="0" fontId="0" fillId="0" borderId="3" xfId="0" applyBorder="1" applyAlignment="1" applyProtection="1">
      <alignment horizontal="right" vertical="center" wrapText="1"/>
    </xf>
    <xf numFmtId="0" fontId="0" fillId="0" borderId="11" xfId="0" applyBorder="1" applyAlignment="1" applyProtection="1">
      <alignment horizontal="left" wrapText="1"/>
    </xf>
    <xf numFmtId="0" fontId="0" fillId="0" borderId="2" xfId="0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wrapText="1"/>
    </xf>
    <xf numFmtId="0" fontId="0" fillId="0" borderId="8" xfId="0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center" wrapText="1"/>
    </xf>
    <xf numFmtId="0" fontId="0" fillId="0" borderId="7" xfId="0" applyBorder="1" applyAlignment="1" applyProtection="1">
      <alignment horizontal="center" wrapText="1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5" xfId="0" applyBorder="1" applyAlignment="1" applyProtection="1">
      <alignment horizontal="left" wrapText="1"/>
    </xf>
    <xf numFmtId="0" fontId="0" fillId="0" borderId="4" xfId="0" applyBorder="1" applyAlignment="1" applyProtection="1">
      <alignment horizontal="left" wrapText="1"/>
    </xf>
    <xf numFmtId="0" fontId="0" fillId="0" borderId="6" xfId="0" applyBorder="1" applyAlignment="1" applyProtection="1">
      <alignment horizontal="left" wrapText="1"/>
    </xf>
    <xf numFmtId="0" fontId="0" fillId="0" borderId="12" xfId="0" applyBorder="1" applyAlignment="1" applyProtection="1">
      <alignment horizontal="left" wrapText="1"/>
    </xf>
    <xf numFmtId="0" fontId="2" fillId="4" borderId="5" xfId="0" applyFont="1" applyFill="1" applyBorder="1" applyAlignment="1" applyProtection="1">
      <alignment horizontal="center" wrapText="1"/>
    </xf>
    <xf numFmtId="0" fontId="2" fillId="4" borderId="4" xfId="0" applyFont="1" applyFill="1" applyBorder="1" applyAlignment="1" applyProtection="1">
      <alignment horizontal="center" wrapText="1"/>
    </xf>
    <xf numFmtId="0" fontId="2" fillId="4" borderId="6" xfId="0" applyFont="1" applyFill="1" applyBorder="1" applyAlignment="1" applyProtection="1">
      <alignment horizontal="center" wrapText="1"/>
    </xf>
    <xf numFmtId="0" fontId="2" fillId="4" borderId="13" xfId="0" applyFont="1" applyFill="1" applyBorder="1" applyAlignment="1" applyProtection="1">
      <alignment horizontal="center" wrapText="1"/>
    </xf>
    <xf numFmtId="0" fontId="2" fillId="4" borderId="0" xfId="0" applyFont="1" applyFill="1" applyBorder="1" applyAlignment="1" applyProtection="1">
      <alignment horizontal="center" wrapText="1"/>
    </xf>
    <xf numFmtId="0" fontId="2" fillId="4" borderId="14" xfId="0" applyFont="1" applyFill="1" applyBorder="1" applyAlignment="1" applyProtection="1">
      <alignment horizontal="center" wrapText="1"/>
    </xf>
    <xf numFmtId="0" fontId="2" fillId="4" borderId="8" xfId="0" applyFont="1" applyFill="1" applyBorder="1" applyAlignment="1" applyProtection="1">
      <alignment horizontal="center" wrapText="1"/>
    </xf>
    <xf numFmtId="0" fontId="2" fillId="4" borderId="9" xfId="0" applyFont="1" applyFill="1" applyBorder="1" applyAlignment="1" applyProtection="1">
      <alignment horizontal="center" wrapText="1"/>
    </xf>
    <xf numFmtId="0" fontId="2" fillId="4" borderId="10" xfId="0" applyFont="1" applyFill="1" applyBorder="1" applyAlignment="1" applyProtection="1">
      <alignment horizontal="center" wrapText="1"/>
    </xf>
    <xf numFmtId="0" fontId="0" fillId="6" borderId="5" xfId="0" applyFill="1" applyBorder="1" applyAlignment="1" applyProtection="1">
      <alignment horizontal="left" vertical="center" wrapText="1"/>
    </xf>
    <xf numFmtId="0" fontId="0" fillId="6" borderId="4" xfId="0" applyFill="1" applyBorder="1" applyAlignment="1" applyProtection="1">
      <alignment horizontal="left" vertical="center" wrapText="1"/>
    </xf>
    <xf numFmtId="0" fontId="0" fillId="6" borderId="6" xfId="0" applyFill="1" applyBorder="1" applyAlignment="1" applyProtection="1">
      <alignment horizontal="left" vertical="center" wrapText="1"/>
    </xf>
    <xf numFmtId="0" fontId="0" fillId="6" borderId="13" xfId="0" applyFill="1" applyBorder="1" applyAlignment="1" applyProtection="1">
      <alignment horizontal="left" vertical="center" wrapText="1"/>
    </xf>
    <xf numFmtId="0" fontId="0" fillId="6" borderId="0" xfId="0" applyFill="1" applyBorder="1" applyAlignment="1" applyProtection="1">
      <alignment horizontal="left" vertical="center" wrapText="1"/>
    </xf>
    <xf numFmtId="0" fontId="0" fillId="6" borderId="14" xfId="0" applyFill="1" applyBorder="1" applyAlignment="1" applyProtection="1">
      <alignment horizontal="left" vertical="center" wrapText="1"/>
    </xf>
    <xf numFmtId="0" fontId="0" fillId="5" borderId="8" xfId="0" applyFill="1" applyBorder="1" applyAlignment="1" applyProtection="1">
      <alignment horizontal="center" wrapText="1"/>
      <protection locked="0"/>
    </xf>
    <xf numFmtId="0" fontId="0" fillId="5" borderId="9" xfId="0" applyFill="1" applyBorder="1" applyAlignment="1" applyProtection="1">
      <alignment horizontal="center" wrapText="1"/>
      <protection locked="0"/>
    </xf>
    <xf numFmtId="0" fontId="0" fillId="5" borderId="10" xfId="0" applyFill="1" applyBorder="1" applyAlignment="1" applyProtection="1">
      <alignment horizontal="center" wrapText="1"/>
      <protection locked="0"/>
    </xf>
    <xf numFmtId="0" fontId="0" fillId="5" borderId="2" xfId="0" applyFill="1" applyBorder="1" applyAlignment="1" applyProtection="1">
      <alignment horizontal="center" wrapText="1"/>
      <protection locked="0"/>
    </xf>
    <xf numFmtId="0" fontId="0" fillId="5" borderId="7" xfId="0" applyFill="1" applyBorder="1" applyAlignment="1" applyProtection="1">
      <alignment horizontal="center" wrapText="1"/>
      <protection locked="0"/>
    </xf>
    <xf numFmtId="0" fontId="0" fillId="5" borderId="3" xfId="0" applyFill="1" applyBorder="1" applyAlignment="1" applyProtection="1">
      <alignment horizontal="center" wrapText="1"/>
      <protection locked="0"/>
    </xf>
    <xf numFmtId="0" fontId="0" fillId="3" borderId="1" xfId="0" applyFill="1" applyBorder="1" applyAlignment="1" applyProtection="1">
      <alignment horizontal="center" wrapText="1"/>
    </xf>
    <xf numFmtId="0" fontId="1" fillId="4" borderId="5" xfId="0" applyFont="1" applyFill="1" applyBorder="1" applyAlignment="1" applyProtection="1">
      <alignment horizontal="left" vertical="center" wrapText="1"/>
    </xf>
    <xf numFmtId="0" fontId="0" fillId="4" borderId="4" xfId="0" applyFill="1" applyBorder="1" applyAlignment="1" applyProtection="1">
      <alignment horizontal="left" vertical="center" wrapText="1"/>
    </xf>
    <xf numFmtId="0" fontId="0" fillId="4" borderId="3" xfId="0" applyFill="1" applyBorder="1" applyAlignment="1" applyProtection="1">
      <alignment horizontal="left" vertical="center" wrapText="1"/>
    </xf>
    <xf numFmtId="0" fontId="1" fillId="4" borderId="2" xfId="0" applyFont="1" applyFill="1" applyBorder="1" applyAlignment="1" applyProtection="1">
      <alignment horizontal="left" vertical="center" wrapText="1"/>
    </xf>
    <xf numFmtId="0" fontId="1" fillId="4" borderId="7" xfId="0" applyFont="1" applyFill="1" applyBorder="1" applyAlignment="1" applyProtection="1">
      <alignment horizontal="left" vertical="center" wrapText="1"/>
    </xf>
    <xf numFmtId="0" fontId="1" fillId="4" borderId="3" xfId="0" applyFont="1" applyFill="1" applyBorder="1" applyAlignment="1" applyProtection="1">
      <alignment horizontal="left" vertical="center" wrapText="1"/>
    </xf>
    <xf numFmtId="9" fontId="0" fillId="5" borderId="1" xfId="0" applyNumberFormat="1" applyFill="1" applyBorder="1" applyAlignment="1" applyProtection="1">
      <alignment horizontal="right" vertical="center" wrapText="1"/>
      <protection locked="0"/>
    </xf>
    <xf numFmtId="164" fontId="0" fillId="5" borderId="1" xfId="0" applyNumberFormat="1" applyFill="1" applyBorder="1" applyAlignment="1" applyProtection="1">
      <alignment horizontal="right" wrapText="1"/>
      <protection locked="0"/>
    </xf>
    <xf numFmtId="164" fontId="0" fillId="5" borderId="3" xfId="0" applyNumberFormat="1" applyFill="1" applyBorder="1" applyAlignment="1" applyProtection="1">
      <alignment horizontal="right" wrapText="1"/>
      <protection locked="0"/>
    </xf>
    <xf numFmtId="9" fontId="0" fillId="6" borderId="12" xfId="1" applyFont="1" applyFill="1" applyBorder="1" applyAlignment="1" applyProtection="1">
      <alignment horizontal="center" wrapText="1"/>
      <protection locked="0"/>
    </xf>
    <xf numFmtId="0" fontId="0" fillId="6" borderId="1" xfId="0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left" wrapText="1"/>
    </xf>
    <xf numFmtId="0" fontId="1" fillId="4" borderId="12" xfId="0" applyFont="1" applyFill="1" applyBorder="1" applyAlignment="1" applyProtection="1">
      <alignment horizontal="left" wrapText="1"/>
    </xf>
    <xf numFmtId="0" fontId="1" fillId="4" borderId="2" xfId="0" applyFont="1" applyFill="1" applyBorder="1" applyAlignment="1" applyProtection="1">
      <alignment horizontal="center" wrapText="1"/>
    </xf>
    <xf numFmtId="0" fontId="1" fillId="4" borderId="7" xfId="0" applyFont="1" applyFill="1" applyBorder="1" applyAlignment="1" applyProtection="1">
      <alignment horizontal="center" wrapText="1"/>
    </xf>
    <xf numFmtId="0" fontId="1" fillId="4" borderId="3" xfId="0" applyFont="1" applyFill="1" applyBorder="1" applyAlignment="1" applyProtection="1">
      <alignment horizontal="center" wrapText="1"/>
    </xf>
    <xf numFmtId="0" fontId="1" fillId="5" borderId="1" xfId="0" applyFont="1" applyFill="1" applyBorder="1" applyAlignment="1" applyProtection="1">
      <alignment horizontal="left" wrapText="1"/>
    </xf>
    <xf numFmtId="9" fontId="0" fillId="6" borderId="1" xfId="1" applyFon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left"/>
    </xf>
    <xf numFmtId="0" fontId="0" fillId="4" borderId="7" xfId="0" applyFill="1" applyBorder="1" applyAlignment="1" applyProtection="1">
      <alignment horizontal="left"/>
    </xf>
    <xf numFmtId="0" fontId="0" fillId="4" borderId="3" xfId="0" applyFill="1" applyBorder="1" applyAlignment="1" applyProtection="1">
      <alignment horizontal="left"/>
    </xf>
    <xf numFmtId="0" fontId="0" fillId="4" borderId="1" xfId="0" applyFill="1" applyBorder="1" applyAlignment="1" applyProtection="1">
      <alignment horizontal="left" wrapText="1"/>
    </xf>
    <xf numFmtId="0" fontId="6" fillId="4" borderId="2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left"/>
    </xf>
    <xf numFmtId="0" fontId="6" fillId="4" borderId="3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horizontal="left" wrapText="1"/>
    </xf>
    <xf numFmtId="0" fontId="0" fillId="4" borderId="7" xfId="0" applyFill="1" applyBorder="1" applyAlignment="1" applyProtection="1">
      <alignment horizontal="left" wrapText="1"/>
    </xf>
    <xf numFmtId="0" fontId="0" fillId="4" borderId="3" xfId="0" applyFill="1" applyBorder="1" applyAlignment="1" applyProtection="1">
      <alignment horizontal="left" wrapText="1"/>
    </xf>
    <xf numFmtId="0" fontId="0" fillId="4" borderId="2" xfId="0" applyFill="1" applyBorder="1" applyAlignment="1" applyProtection="1">
      <alignment horizontal="left" vertical="top" wrapText="1"/>
    </xf>
    <xf numFmtId="0" fontId="0" fillId="4" borderId="7" xfId="0" applyFill="1" applyBorder="1" applyAlignment="1" applyProtection="1">
      <alignment horizontal="left" vertical="top" wrapText="1"/>
    </xf>
    <xf numFmtId="0" fontId="0" fillId="4" borderId="3" xfId="0" applyFill="1" applyBorder="1" applyAlignment="1" applyProtection="1">
      <alignment horizontal="left" vertical="top" wrapText="1"/>
    </xf>
    <xf numFmtId="14" fontId="0" fillId="3" borderId="4" xfId="0" applyNumberFormat="1" applyFill="1" applyBorder="1" applyAlignment="1" applyProtection="1">
      <alignment horizontal="right" wrapText="1"/>
      <protection hidden="1"/>
    </xf>
    <xf numFmtId="164" fontId="0" fillId="6" borderId="1" xfId="0" applyNumberFormat="1" applyFill="1" applyBorder="1" applyAlignment="1" applyProtection="1">
      <alignment horizontal="right" wrapText="1"/>
      <protection locked="0"/>
    </xf>
  </cellXfs>
  <cellStyles count="2">
    <cellStyle name="Normal" xfId="0" builtinId="0"/>
    <cellStyle name="Percent" xfId="1" builtinId="5"/>
  </cellStyles>
  <dxfs count="2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4BE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19050</xdr:rowOff>
    </xdr:from>
    <xdr:to>
      <xdr:col>2</xdr:col>
      <xdr:colOff>363220</xdr:colOff>
      <xdr:row>2</xdr:row>
      <xdr:rowOff>447675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4325" y="19050"/>
          <a:ext cx="1268095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78"/>
  <sheetViews>
    <sheetView showGridLines="0" tabSelected="1" zoomScaleNormal="100" workbookViewId="0">
      <selection activeCell="H27" sqref="H27"/>
    </sheetView>
  </sheetViews>
  <sheetFormatPr defaultRowHeight="15" x14ac:dyDescent="0.25"/>
  <cols>
    <col min="1" max="3" width="9.140625" style="2"/>
    <col min="4" max="4" width="13.28515625" style="2" customWidth="1"/>
    <col min="5" max="5" width="11.28515625" style="2" customWidth="1"/>
    <col min="6" max="6" width="6.85546875" style="2" customWidth="1"/>
    <col min="7" max="7" width="11.28515625" style="2" customWidth="1"/>
    <col min="8" max="9" width="12.7109375" style="2" bestFit="1" customWidth="1"/>
    <col min="10" max="16384" width="9.140625" style="2"/>
  </cols>
  <sheetData>
    <row r="1" spans="1:20" x14ac:dyDescent="0.25">
      <c r="A1" s="92"/>
      <c r="B1" s="92"/>
      <c r="C1" s="92"/>
      <c r="D1" s="71" t="s">
        <v>57</v>
      </c>
      <c r="E1" s="72"/>
      <c r="F1" s="72"/>
      <c r="G1" s="72"/>
      <c r="H1" s="72"/>
      <c r="I1" s="73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25">
      <c r="A2" s="92"/>
      <c r="B2" s="92"/>
      <c r="C2" s="92"/>
      <c r="D2" s="74"/>
      <c r="E2" s="75"/>
      <c r="F2" s="75"/>
      <c r="G2" s="75"/>
      <c r="H2" s="75"/>
      <c r="I2" s="76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39" customHeight="1" x14ac:dyDescent="0.25">
      <c r="A3" s="92"/>
      <c r="B3" s="92"/>
      <c r="C3" s="92"/>
      <c r="D3" s="77"/>
      <c r="E3" s="78"/>
      <c r="F3" s="78"/>
      <c r="G3" s="78"/>
      <c r="H3" s="78"/>
      <c r="I3" s="79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25">
      <c r="A4" s="80" t="s">
        <v>33</v>
      </c>
      <c r="B4" s="81"/>
      <c r="C4" s="81"/>
      <c r="D4" s="81"/>
      <c r="E4" s="81"/>
      <c r="F4" s="81"/>
      <c r="G4" s="81"/>
      <c r="H4" s="81"/>
      <c r="I4" s="82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25">
      <c r="A5" s="83"/>
      <c r="B5" s="84"/>
      <c r="C5" s="84"/>
      <c r="D5" s="84"/>
      <c r="E5" s="84"/>
      <c r="F5" s="84"/>
      <c r="G5" s="84"/>
      <c r="H5" s="84"/>
      <c r="I5" s="85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4" customFormat="1" ht="9.9499999999999993" customHeight="1" x14ac:dyDescent="0.25">
      <c r="A6" s="55"/>
      <c r="B6" s="56"/>
      <c r="C6" s="56"/>
      <c r="D6" s="56"/>
      <c r="E6" s="56"/>
      <c r="F6" s="56"/>
      <c r="G6" s="56"/>
      <c r="H6" s="56"/>
      <c r="I6" s="57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0.100000000000001" customHeight="1" x14ac:dyDescent="0.25">
      <c r="A7" s="53" t="s">
        <v>0</v>
      </c>
      <c r="B7" s="54"/>
      <c r="C7" s="86"/>
      <c r="D7" s="87"/>
      <c r="E7" s="87"/>
      <c r="F7" s="87"/>
      <c r="G7" s="87"/>
      <c r="H7" s="87"/>
      <c r="I7" s="88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0.100000000000001" customHeight="1" x14ac:dyDescent="0.25">
      <c r="A8" s="46" t="s">
        <v>1</v>
      </c>
      <c r="B8" s="48"/>
      <c r="C8" s="89"/>
      <c r="D8" s="90"/>
      <c r="E8" s="90"/>
      <c r="F8" s="90"/>
      <c r="G8" s="90"/>
      <c r="H8" s="90"/>
      <c r="I8" s="9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9.9499999999999993" customHeight="1" x14ac:dyDescent="0.25">
      <c r="A9" s="52"/>
      <c r="B9" s="52"/>
      <c r="C9" s="52"/>
      <c r="D9" s="52"/>
      <c r="E9" s="52"/>
      <c r="F9" s="52"/>
      <c r="G9" s="52"/>
      <c r="H9" s="52"/>
      <c r="I9" s="52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20.100000000000001" customHeight="1" x14ac:dyDescent="0.25">
      <c r="A10" s="93" t="s">
        <v>2</v>
      </c>
      <c r="B10" s="94"/>
      <c r="C10" s="94"/>
      <c r="D10" s="94"/>
      <c r="E10" s="94"/>
      <c r="F10" s="94"/>
      <c r="G10" s="94"/>
      <c r="H10" s="94"/>
      <c r="I10" s="9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20.100000000000001" customHeight="1" x14ac:dyDescent="0.25">
      <c r="A11" s="46" t="s">
        <v>3</v>
      </c>
      <c r="B11" s="47"/>
      <c r="C11" s="47"/>
      <c r="D11" s="47"/>
      <c r="E11" s="47"/>
      <c r="F11" s="47"/>
      <c r="G11" s="47"/>
      <c r="H11" s="48"/>
      <c r="I11" s="99">
        <v>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20.100000000000001" customHeight="1" x14ac:dyDescent="0.25">
      <c r="A12" s="46" t="s">
        <v>34</v>
      </c>
      <c r="B12" s="47"/>
      <c r="C12" s="47"/>
      <c r="D12" s="47"/>
      <c r="E12" s="47"/>
      <c r="F12" s="47"/>
      <c r="G12" s="47"/>
      <c r="H12" s="48"/>
      <c r="I12" s="5" t="e">
        <f>I29/I17</f>
        <v>#DIV/0!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20.100000000000001" customHeight="1" x14ac:dyDescent="0.25">
      <c r="A13" s="49" t="s">
        <v>4</v>
      </c>
      <c r="B13" s="50"/>
      <c r="C13" s="50"/>
      <c r="D13" s="50"/>
      <c r="E13" s="50"/>
      <c r="F13" s="50"/>
      <c r="G13" s="50"/>
      <c r="H13" s="51"/>
      <c r="I13" s="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20.100000000000001" customHeight="1" x14ac:dyDescent="0.25">
      <c r="A14" s="96" t="s">
        <v>5</v>
      </c>
      <c r="B14" s="97"/>
      <c r="C14" s="97"/>
      <c r="D14" s="97"/>
      <c r="E14" s="97"/>
      <c r="F14" s="97"/>
      <c r="G14" s="97"/>
      <c r="H14" s="97"/>
      <c r="I14" s="9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20.100000000000001" customHeight="1" x14ac:dyDescent="0.25">
      <c r="A15" s="46" t="s">
        <v>39</v>
      </c>
      <c r="B15" s="47"/>
      <c r="C15" s="47"/>
      <c r="D15" s="47"/>
      <c r="E15" s="47"/>
      <c r="F15" s="47"/>
      <c r="G15" s="47"/>
      <c r="H15" s="48"/>
      <c r="I15" s="100">
        <v>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20.100000000000001" customHeight="1" x14ac:dyDescent="0.25">
      <c r="A16" s="46" t="s">
        <v>40</v>
      </c>
      <c r="B16" s="47"/>
      <c r="C16" s="47"/>
      <c r="D16" s="47"/>
      <c r="E16" s="47"/>
      <c r="F16" s="47"/>
      <c r="G16" s="47"/>
      <c r="H16" s="48"/>
      <c r="I16" s="100"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20.100000000000001" customHeight="1" x14ac:dyDescent="0.25">
      <c r="A17" s="46" t="s">
        <v>6</v>
      </c>
      <c r="B17" s="47"/>
      <c r="C17" s="47"/>
      <c r="D17" s="47"/>
      <c r="E17" s="47"/>
      <c r="F17" s="47"/>
      <c r="G17" s="47"/>
      <c r="H17" s="48"/>
      <c r="I17" s="100"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20.100000000000001" customHeight="1" x14ac:dyDescent="0.25">
      <c r="A18" s="96" t="s">
        <v>7</v>
      </c>
      <c r="B18" s="97"/>
      <c r="C18" s="97"/>
      <c r="D18" s="97"/>
      <c r="E18" s="97"/>
      <c r="F18" s="97"/>
      <c r="G18" s="97"/>
      <c r="H18" s="97"/>
      <c r="I18" s="9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20.100000000000001" customHeight="1" x14ac:dyDescent="0.25">
      <c r="A19" s="67" t="s">
        <v>52</v>
      </c>
      <c r="B19" s="68"/>
      <c r="C19" s="68"/>
      <c r="D19" s="68"/>
      <c r="E19" s="68"/>
      <c r="F19" s="68"/>
      <c r="G19" s="68"/>
      <c r="H19" s="69"/>
      <c r="I19" s="7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20.100000000000001" customHeight="1" x14ac:dyDescent="0.25">
      <c r="A20" s="8"/>
      <c r="B20" s="41" t="s">
        <v>55</v>
      </c>
      <c r="C20" s="41"/>
      <c r="D20" s="41"/>
      <c r="E20" s="41"/>
      <c r="F20" s="41"/>
      <c r="G20" s="41"/>
      <c r="H20" s="42"/>
      <c r="I20" s="101"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20.100000000000001" customHeight="1" x14ac:dyDescent="0.25">
      <c r="A21" s="9"/>
      <c r="B21" s="41" t="s">
        <v>56</v>
      </c>
      <c r="C21" s="41"/>
      <c r="D21" s="41"/>
      <c r="E21" s="41"/>
      <c r="F21" s="41"/>
      <c r="G21" s="42"/>
      <c r="H21" s="102"/>
      <c r="I21" s="10">
        <f>H21*(I20+I22+I23+I24+I25+I26+I28)</f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20.100000000000001" customHeight="1" x14ac:dyDescent="0.25">
      <c r="A22" s="8"/>
      <c r="B22" s="42" t="s">
        <v>8</v>
      </c>
      <c r="C22" s="36"/>
      <c r="D22" s="36"/>
      <c r="E22" s="36"/>
      <c r="F22" s="36"/>
      <c r="G22" s="36"/>
      <c r="H22" s="36"/>
      <c r="I22" s="100"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20.100000000000001" customHeight="1" x14ac:dyDescent="0.25">
      <c r="A23" s="8"/>
      <c r="B23" s="42" t="s">
        <v>9</v>
      </c>
      <c r="C23" s="36"/>
      <c r="D23" s="45"/>
      <c r="E23" s="36"/>
      <c r="F23" s="36"/>
      <c r="G23" s="36"/>
      <c r="H23" s="36"/>
      <c r="I23" s="100"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20.100000000000001" customHeight="1" x14ac:dyDescent="0.25">
      <c r="A24" s="11"/>
      <c r="B24" s="41" t="s">
        <v>10</v>
      </c>
      <c r="C24" s="41"/>
      <c r="D24" s="12"/>
      <c r="E24" s="103"/>
      <c r="F24" s="13" t="s">
        <v>35</v>
      </c>
      <c r="G24" s="125">
        <v>0</v>
      </c>
      <c r="H24" s="13"/>
      <c r="I24" s="10">
        <f>E24*G24</f>
        <v>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20.100000000000001" customHeight="1" x14ac:dyDescent="0.25">
      <c r="A25" s="8"/>
      <c r="B25" s="42" t="s">
        <v>11</v>
      </c>
      <c r="C25" s="36"/>
      <c r="D25" s="70"/>
      <c r="E25" s="36"/>
      <c r="F25" s="36"/>
      <c r="G25" s="36"/>
      <c r="H25" s="36"/>
      <c r="I25" s="100"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20.100000000000001" customHeight="1" x14ac:dyDescent="0.25">
      <c r="A26" s="14"/>
      <c r="B26" s="42" t="s">
        <v>37</v>
      </c>
      <c r="C26" s="36"/>
      <c r="D26" s="36"/>
      <c r="E26" s="36"/>
      <c r="F26" s="36"/>
      <c r="G26" s="36"/>
      <c r="H26" s="36"/>
      <c r="I26" s="100"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20.100000000000001" customHeight="1" x14ac:dyDescent="0.25">
      <c r="A27" s="8"/>
      <c r="B27" s="41" t="s">
        <v>12</v>
      </c>
      <c r="C27" s="41"/>
      <c r="D27" s="41"/>
      <c r="E27" s="42"/>
      <c r="F27" s="103"/>
      <c r="G27" s="13" t="s">
        <v>35</v>
      </c>
      <c r="H27" s="125">
        <v>0</v>
      </c>
      <c r="I27" s="10">
        <f>F27*H27</f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20.100000000000001" customHeight="1" x14ac:dyDescent="0.25">
      <c r="A28" s="8"/>
      <c r="B28" s="58" t="s">
        <v>13</v>
      </c>
      <c r="C28" s="59"/>
      <c r="D28" s="59"/>
      <c r="E28" s="59"/>
      <c r="F28" s="59"/>
      <c r="G28" s="59"/>
      <c r="H28" s="59"/>
      <c r="I28" s="100">
        <v>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25">
      <c r="A29" s="60" t="s">
        <v>14</v>
      </c>
      <c r="B29" s="61"/>
      <c r="C29" s="61"/>
      <c r="D29" s="61"/>
      <c r="E29" s="61"/>
      <c r="F29" s="61"/>
      <c r="G29" s="61"/>
      <c r="H29" s="62"/>
      <c r="I29" s="15">
        <f>I20+I21+I22+I23+I24+I25+I26+I27+I28</f>
        <v>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" customHeight="1" x14ac:dyDescent="0.25">
      <c r="A30" s="63"/>
      <c r="B30" s="64"/>
      <c r="C30" s="64"/>
      <c r="D30" s="64"/>
      <c r="E30" s="43" t="s">
        <v>15</v>
      </c>
      <c r="F30" s="43"/>
      <c r="G30" s="44"/>
      <c r="H30" s="16">
        <f>50%*I17</f>
        <v>0</v>
      </c>
      <c r="I30" s="17"/>
      <c r="J30" s="1"/>
      <c r="K30" s="1"/>
      <c r="L30" s="18"/>
      <c r="M30" s="1"/>
      <c r="N30" s="1"/>
      <c r="O30" s="1"/>
      <c r="P30" s="1"/>
      <c r="Q30" s="1"/>
      <c r="R30" s="1"/>
      <c r="S30" s="1"/>
      <c r="T30" s="1"/>
    </row>
    <row r="31" spans="1:20" ht="20.100000000000001" customHeight="1" x14ac:dyDescent="0.25">
      <c r="A31" s="104" t="s">
        <v>16</v>
      </c>
      <c r="B31" s="104"/>
      <c r="C31" s="104"/>
      <c r="D31" s="104"/>
      <c r="E31" s="105"/>
      <c r="F31" s="105"/>
      <c r="G31" s="105"/>
      <c r="H31" s="104"/>
      <c r="I31" s="104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20.100000000000001" customHeight="1" x14ac:dyDescent="0.25">
      <c r="A32" s="36" t="s">
        <v>53</v>
      </c>
      <c r="B32" s="36"/>
      <c r="C32" s="36"/>
      <c r="D32" s="36"/>
      <c r="E32" s="36"/>
      <c r="F32" s="36"/>
      <c r="G32" s="36"/>
      <c r="H32" s="36"/>
      <c r="I32" s="10">
        <f>I15+I29</f>
        <v>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20.100000000000001" customHeight="1" x14ac:dyDescent="0.25">
      <c r="A33" s="36" t="s">
        <v>17</v>
      </c>
      <c r="B33" s="36"/>
      <c r="C33" s="36"/>
      <c r="D33" s="36"/>
      <c r="E33" s="36"/>
      <c r="F33" s="36"/>
      <c r="G33" s="36"/>
      <c r="H33" s="36"/>
      <c r="I33" s="10">
        <f>I17</f>
        <v>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20.100000000000001" customHeight="1" x14ac:dyDescent="0.25">
      <c r="A34" s="36" t="s">
        <v>18</v>
      </c>
      <c r="B34" s="36"/>
      <c r="C34" s="36"/>
      <c r="D34" s="36"/>
      <c r="E34" s="36"/>
      <c r="F34" s="36"/>
      <c r="G34" s="36"/>
      <c r="H34" s="36"/>
      <c r="I34" s="100">
        <v>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20.100000000000001" customHeight="1" x14ac:dyDescent="0.25">
      <c r="A35" s="40" t="s">
        <v>19</v>
      </c>
      <c r="B35" s="41"/>
      <c r="C35" s="41"/>
      <c r="D35" s="41"/>
      <c r="E35" s="41"/>
      <c r="F35" s="41"/>
      <c r="G35" s="41"/>
      <c r="H35" s="33" t="s">
        <v>49</v>
      </c>
      <c r="I35" s="10">
        <f>MIN(I32,I33)*I11</f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20.100000000000001" customHeight="1" x14ac:dyDescent="0.25">
      <c r="A36" s="40" t="s">
        <v>20</v>
      </c>
      <c r="B36" s="41"/>
      <c r="C36" s="41"/>
      <c r="D36" s="41"/>
      <c r="E36" s="41"/>
      <c r="F36" s="41"/>
      <c r="G36" s="42"/>
      <c r="H36" s="32" t="s">
        <v>50</v>
      </c>
      <c r="I36" s="10">
        <f>IF((I11*I17)&lt;(I42+I44+I45+I46+I47+I48),(I11*I17),(I42+I44+I45+I46+I47+I48))</f>
        <v>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25">
      <c r="A37" s="19"/>
      <c r="B37" s="19"/>
      <c r="C37" s="19"/>
      <c r="D37" s="19"/>
      <c r="E37" s="19"/>
      <c r="F37" s="19"/>
      <c r="G37" s="19"/>
      <c r="H37" s="19"/>
      <c r="I37" s="20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25">
      <c r="A38" s="19"/>
      <c r="B38" s="19"/>
      <c r="C38" s="19"/>
      <c r="D38" s="19"/>
      <c r="E38" s="19"/>
      <c r="F38" s="19"/>
      <c r="G38" s="19"/>
      <c r="H38" s="19"/>
      <c r="I38" s="2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20.100000000000001" customHeight="1" x14ac:dyDescent="0.25">
      <c r="A39" s="106" t="s">
        <v>21</v>
      </c>
      <c r="B39" s="107"/>
      <c r="C39" s="107"/>
      <c r="D39" s="107"/>
      <c r="E39" s="107"/>
      <c r="F39" s="107"/>
      <c r="G39" s="107"/>
      <c r="H39" s="107"/>
      <c r="I39" s="108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s="23" customFormat="1" ht="15" customHeight="1" x14ac:dyDescent="0.25">
      <c r="A40" s="21"/>
      <c r="B40" s="22"/>
      <c r="C40" s="22"/>
      <c r="D40" s="22"/>
      <c r="E40" s="22"/>
      <c r="F40" s="22"/>
      <c r="G40" s="22"/>
      <c r="H40" s="109" t="s">
        <v>22</v>
      </c>
      <c r="I40" s="109" t="s">
        <v>23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20.100000000000001" customHeight="1" x14ac:dyDescent="0.25">
      <c r="A41" s="35" t="s">
        <v>24</v>
      </c>
      <c r="B41" s="35"/>
      <c r="C41" s="35"/>
      <c r="D41" s="35"/>
      <c r="E41" s="35"/>
      <c r="F41" s="35"/>
      <c r="G41" s="35"/>
      <c r="H41" s="10">
        <f>I15</f>
        <v>0</v>
      </c>
      <c r="I41" s="7" t="s">
        <v>32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20.100000000000001" customHeight="1" x14ac:dyDescent="0.25">
      <c r="A42" s="35" t="s">
        <v>25</v>
      </c>
      <c r="B42" s="35"/>
      <c r="C42" s="35"/>
      <c r="D42" s="35"/>
      <c r="E42" s="35"/>
      <c r="F42" s="35"/>
      <c r="G42" s="35"/>
      <c r="H42" s="10">
        <f>I29</f>
        <v>0</v>
      </c>
      <c r="I42" s="10">
        <f>I29</f>
        <v>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20.100000000000001" customHeight="1" x14ac:dyDescent="0.25">
      <c r="A43" s="35" t="s">
        <v>54</v>
      </c>
      <c r="B43" s="35"/>
      <c r="C43" s="35"/>
      <c r="D43" s="35"/>
      <c r="E43" s="35"/>
      <c r="F43" s="35"/>
      <c r="G43" s="35"/>
      <c r="H43" s="24" t="s">
        <v>32</v>
      </c>
      <c r="I43" s="7" t="s">
        <v>32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20.100000000000001" customHeight="1" x14ac:dyDescent="0.25">
      <c r="A44" s="35" t="s">
        <v>26</v>
      </c>
      <c r="B44" s="35"/>
      <c r="C44" s="35"/>
      <c r="D44" s="35"/>
      <c r="E44" s="35"/>
      <c r="F44" s="35"/>
      <c r="G44" s="35"/>
      <c r="H44" s="25" t="s">
        <v>32</v>
      </c>
      <c r="I44" s="10">
        <f>I16</f>
        <v>0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20.100000000000001" customHeight="1" x14ac:dyDescent="0.25">
      <c r="A45" s="35" t="s">
        <v>27</v>
      </c>
      <c r="B45" s="35"/>
      <c r="C45" s="35"/>
      <c r="D45" s="35"/>
      <c r="E45" s="35"/>
      <c r="F45" s="35"/>
      <c r="G45" s="35"/>
      <c r="H45" s="100">
        <v>0</v>
      </c>
      <c r="I45" s="100">
        <v>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20.100000000000001" customHeight="1" x14ac:dyDescent="0.25">
      <c r="A46" s="35" t="s">
        <v>28</v>
      </c>
      <c r="B46" s="35"/>
      <c r="C46" s="35"/>
      <c r="D46" s="35"/>
      <c r="E46" s="35"/>
      <c r="F46" s="35"/>
      <c r="G46" s="35"/>
      <c r="H46" s="100">
        <v>0</v>
      </c>
      <c r="I46" s="100">
        <v>0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20.100000000000001" customHeight="1" x14ac:dyDescent="0.25">
      <c r="A47" s="35" t="s">
        <v>29</v>
      </c>
      <c r="B47" s="35"/>
      <c r="C47" s="35"/>
      <c r="D47" s="35"/>
      <c r="E47" s="35"/>
      <c r="F47" s="35"/>
      <c r="G47" s="35"/>
      <c r="H47" s="10">
        <f>I34</f>
        <v>0</v>
      </c>
      <c r="I47" s="10">
        <f>I34</f>
        <v>0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20.100000000000001" customHeight="1" x14ac:dyDescent="0.25">
      <c r="A48" s="35" t="s">
        <v>30</v>
      </c>
      <c r="B48" s="35"/>
      <c r="C48" s="35"/>
      <c r="D48" s="35"/>
      <c r="E48" s="35"/>
      <c r="F48" s="35"/>
      <c r="G48" s="35"/>
      <c r="H48" s="100">
        <v>0</v>
      </c>
      <c r="I48" s="100">
        <v>0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20.100000000000001" customHeight="1" x14ac:dyDescent="0.25">
      <c r="A49" s="37" t="s">
        <v>41</v>
      </c>
      <c r="B49" s="38"/>
      <c r="C49" s="38"/>
      <c r="D49" s="39"/>
      <c r="E49" s="110"/>
      <c r="F49" s="65"/>
      <c r="G49" s="66"/>
      <c r="H49" s="26">
        <f>E49*(I20+I22+I23+I24+I25+I26+I28)</f>
        <v>0</v>
      </c>
      <c r="I49" s="26">
        <f>E49*(I20+I22+I23+I24+I25+I26+I28)</f>
        <v>0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20.100000000000001" customHeight="1" x14ac:dyDescent="0.25">
      <c r="A50" s="37" t="s">
        <v>48</v>
      </c>
      <c r="B50" s="38"/>
      <c r="C50" s="38"/>
      <c r="D50" s="38"/>
      <c r="E50" s="38"/>
      <c r="F50" s="38"/>
      <c r="G50" s="39"/>
      <c r="H50" s="10">
        <f>H41+H42+H45+H46+H47+H48+H49</f>
        <v>0</v>
      </c>
      <c r="I50" s="10">
        <f>I42+I44+I45+I46+I47+I48+I49</f>
        <v>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20.100000000000001" customHeight="1" x14ac:dyDescent="0.25">
      <c r="A51" s="35" t="s">
        <v>42</v>
      </c>
      <c r="B51" s="35"/>
      <c r="C51" s="35"/>
      <c r="D51" s="35"/>
      <c r="E51" s="35"/>
      <c r="F51" s="35"/>
      <c r="G51" s="35"/>
      <c r="H51" s="100">
        <v>0</v>
      </c>
      <c r="I51" s="100">
        <v>0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20.100000000000001" customHeight="1" x14ac:dyDescent="0.25">
      <c r="A52" s="35" t="s">
        <v>43</v>
      </c>
      <c r="B52" s="35"/>
      <c r="C52" s="35"/>
      <c r="D52" s="35"/>
      <c r="E52" s="35"/>
      <c r="F52" s="35"/>
      <c r="G52" s="35"/>
      <c r="H52" s="100">
        <v>0</v>
      </c>
      <c r="I52" s="7" t="s">
        <v>32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20.100000000000001" customHeight="1" x14ac:dyDescent="0.25">
      <c r="A53" s="35" t="s">
        <v>44</v>
      </c>
      <c r="B53" s="35"/>
      <c r="C53" s="35"/>
      <c r="D53" s="35"/>
      <c r="E53" s="35"/>
      <c r="F53" s="35"/>
      <c r="G53" s="35"/>
      <c r="H53" s="100">
        <v>0</v>
      </c>
      <c r="I53" s="100">
        <v>0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20.100000000000001" customHeight="1" x14ac:dyDescent="0.25">
      <c r="A54" s="35" t="s">
        <v>45</v>
      </c>
      <c r="B54" s="35"/>
      <c r="C54" s="35"/>
      <c r="D54" s="35"/>
      <c r="E54" s="35"/>
      <c r="F54" s="35"/>
      <c r="G54" s="35"/>
      <c r="H54" s="10">
        <f>I35</f>
        <v>0</v>
      </c>
      <c r="I54" s="10">
        <f>I36</f>
        <v>0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20.100000000000001" customHeight="1" x14ac:dyDescent="0.25">
      <c r="A55" s="35" t="s">
        <v>46</v>
      </c>
      <c r="B55" s="35"/>
      <c r="C55" s="35"/>
      <c r="D55" s="35"/>
      <c r="E55" s="35"/>
      <c r="F55" s="35"/>
      <c r="G55" s="35"/>
      <c r="H55" s="10">
        <f>H51+H52+H53+H54</f>
        <v>0</v>
      </c>
      <c r="I55" s="10">
        <f>I51+I53+I54</f>
        <v>0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20.100000000000001" customHeight="1" x14ac:dyDescent="0.25">
      <c r="A56" s="35" t="s">
        <v>47</v>
      </c>
      <c r="B56" s="35"/>
      <c r="C56" s="35"/>
      <c r="D56" s="35"/>
      <c r="E56" s="35"/>
      <c r="F56" s="35"/>
      <c r="G56" s="35"/>
      <c r="H56" s="10">
        <f>H50-(H51+H52+H53+H54)</f>
        <v>0</v>
      </c>
      <c r="I56" s="10">
        <f>I50-(I51+I53+I54)</f>
        <v>0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20.100000000000001" customHeight="1" x14ac:dyDescent="0.25">
      <c r="A57" s="111" t="s">
        <v>31</v>
      </c>
      <c r="B57" s="112"/>
      <c r="C57" s="112"/>
      <c r="D57" s="112"/>
      <c r="E57" s="112"/>
      <c r="F57" s="112"/>
      <c r="G57" s="112"/>
      <c r="H57" s="112"/>
      <c r="I57" s="113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30" customHeight="1" x14ac:dyDescent="0.25">
      <c r="A58" s="114" t="s">
        <v>58</v>
      </c>
      <c r="B58" s="114"/>
      <c r="C58" s="114"/>
      <c r="D58" s="114"/>
      <c r="E58" s="114"/>
      <c r="F58" s="114"/>
      <c r="G58" s="114"/>
      <c r="H58" s="114"/>
      <c r="I58" s="114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5.75" x14ac:dyDescent="0.25">
      <c r="A59" s="115" t="s">
        <v>59</v>
      </c>
      <c r="B59" s="116"/>
      <c r="C59" s="116"/>
      <c r="D59" s="116"/>
      <c r="E59" s="116"/>
      <c r="F59" s="116"/>
      <c r="G59" s="116"/>
      <c r="H59" s="116"/>
      <c r="I59" s="117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s="28" customFormat="1" ht="20.100000000000001" customHeight="1" x14ac:dyDescent="0.25">
      <c r="A60" s="118" t="s">
        <v>60</v>
      </c>
      <c r="B60" s="119"/>
      <c r="C60" s="119"/>
      <c r="D60" s="119"/>
      <c r="E60" s="119"/>
      <c r="F60" s="119"/>
      <c r="G60" s="119"/>
      <c r="H60" s="119"/>
      <c r="I60" s="120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</row>
    <row r="61" spans="1:20" ht="60.75" customHeight="1" x14ac:dyDescent="0.25">
      <c r="A61" s="121" t="s">
        <v>61</v>
      </c>
      <c r="B61" s="122"/>
      <c r="C61" s="122"/>
      <c r="D61" s="122"/>
      <c r="E61" s="122"/>
      <c r="F61" s="122"/>
      <c r="G61" s="122"/>
      <c r="H61" s="122"/>
      <c r="I61" s="123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25">
      <c r="A62" s="124">
        <v>42713</v>
      </c>
      <c r="B62" s="34"/>
      <c r="C62" s="34"/>
      <c r="D62" s="34"/>
      <c r="E62" s="34"/>
      <c r="F62" s="34"/>
      <c r="G62" s="34"/>
      <c r="H62" s="34"/>
      <c r="I62" s="34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25">
      <c r="A63" s="29"/>
      <c r="B63" s="29"/>
      <c r="C63" s="29"/>
      <c r="D63" s="29"/>
      <c r="E63" s="29"/>
      <c r="F63" s="29"/>
      <c r="G63" s="29"/>
      <c r="H63" s="29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25">
      <c r="A64" s="29"/>
      <c r="B64" s="29"/>
      <c r="C64" s="29"/>
      <c r="D64" s="29"/>
      <c r="E64" s="29"/>
      <c r="F64" s="29"/>
      <c r="G64" s="29"/>
      <c r="H64" s="29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25">
      <c r="A65" s="29"/>
      <c r="B65" s="29"/>
      <c r="C65" s="29"/>
      <c r="D65" s="29"/>
      <c r="E65" s="29"/>
      <c r="F65" s="29"/>
      <c r="G65" s="29"/>
      <c r="H65" s="29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25">
      <c r="A66" s="29"/>
      <c r="B66" s="29"/>
      <c r="C66" s="29"/>
      <c r="D66" s="29"/>
      <c r="E66" s="29"/>
      <c r="F66" s="29"/>
      <c r="G66" s="29"/>
      <c r="H66" s="2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" hidden="1" customHeight="1" x14ac:dyDescent="0.25">
      <c r="A67" s="29"/>
      <c r="B67" s="29"/>
      <c r="C67" s="29"/>
      <c r="D67" s="29"/>
      <c r="E67" s="29"/>
      <c r="F67" s="29"/>
      <c r="G67" s="29"/>
      <c r="H67" s="29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idden="1" x14ac:dyDescent="0.25">
      <c r="A68" s="29"/>
      <c r="B68" s="29"/>
      <c r="C68" s="29"/>
      <c r="D68" s="29"/>
      <c r="E68" s="29"/>
      <c r="F68" s="29"/>
      <c r="G68" s="29"/>
      <c r="H68" s="29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idden="1" x14ac:dyDescent="0.25">
      <c r="A69" s="29"/>
      <c r="B69" s="29" t="s">
        <v>38</v>
      </c>
      <c r="C69" s="29" t="s">
        <v>51</v>
      </c>
      <c r="D69" s="29" t="s">
        <v>36</v>
      </c>
      <c r="E69" s="29"/>
      <c r="F69" s="29"/>
      <c r="G69" s="29"/>
      <c r="H69" s="29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idden="1" x14ac:dyDescent="0.25">
      <c r="A70" s="29"/>
      <c r="B70" s="29"/>
      <c r="C70" s="29"/>
      <c r="D70" s="29"/>
      <c r="E70" s="29"/>
      <c r="F70" s="29"/>
      <c r="G70" s="29"/>
      <c r="H70" s="29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idden="1" x14ac:dyDescent="0.25">
      <c r="A71" s="30"/>
      <c r="B71" s="29">
        <v>1</v>
      </c>
      <c r="C71" s="30">
        <v>0.1</v>
      </c>
      <c r="D71" s="29">
        <v>1</v>
      </c>
      <c r="E71" s="29"/>
      <c r="F71" s="29"/>
      <c r="G71" s="29"/>
      <c r="H71" s="29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idden="1" x14ac:dyDescent="0.25">
      <c r="A72" s="30"/>
      <c r="B72" s="29">
        <v>2</v>
      </c>
      <c r="C72" s="30">
        <v>0.15</v>
      </c>
      <c r="D72" s="29">
        <v>2</v>
      </c>
      <c r="E72" s="29"/>
      <c r="F72" s="29"/>
      <c r="G72" s="29"/>
      <c r="H72" s="29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idden="1" x14ac:dyDescent="0.25">
      <c r="A73" s="30"/>
      <c r="B73" s="29">
        <v>3</v>
      </c>
      <c r="C73" s="30">
        <v>0.2</v>
      </c>
      <c r="D73" s="29">
        <v>3</v>
      </c>
      <c r="E73" s="29"/>
      <c r="F73" s="29"/>
      <c r="G73" s="29"/>
      <c r="H73" s="29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idden="1" x14ac:dyDescent="0.25">
      <c r="A74" s="30"/>
      <c r="B74" s="29">
        <v>4</v>
      </c>
      <c r="C74" s="30">
        <v>0.05</v>
      </c>
      <c r="D74" s="29">
        <v>4</v>
      </c>
      <c r="E74" s="29"/>
      <c r="F74" s="29"/>
      <c r="G74" s="29"/>
      <c r="H74" s="29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idden="1" x14ac:dyDescent="0.25">
      <c r="A75" s="30"/>
      <c r="B75" s="29">
        <v>5</v>
      </c>
      <c r="C75" s="29"/>
      <c r="D75" s="29">
        <v>5</v>
      </c>
      <c r="E75" s="29"/>
      <c r="F75" s="29"/>
      <c r="G75" s="29"/>
      <c r="H75" s="29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idden="1" x14ac:dyDescent="0.25">
      <c r="A76" s="29"/>
      <c r="B76" s="29">
        <v>6</v>
      </c>
      <c r="C76" s="29"/>
      <c r="D76" s="29"/>
      <c r="E76" s="29"/>
      <c r="F76" s="29"/>
      <c r="G76" s="29"/>
      <c r="H76" s="29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idden="1" x14ac:dyDescent="0.25">
      <c r="A77" s="31"/>
      <c r="B77" s="31"/>
      <c r="C77" s="31"/>
      <c r="D77" s="31"/>
      <c r="E77" s="31"/>
    </row>
    <row r="78" spans="1:20" hidden="1" x14ac:dyDescent="0.25"/>
  </sheetData>
  <sheetProtection password="ABD6" sheet="1" objects="1" scenarios="1" selectLockedCells="1"/>
  <mergeCells count="61">
    <mergeCell ref="A17:H17"/>
    <mergeCell ref="A18:I18"/>
    <mergeCell ref="A19:H19"/>
    <mergeCell ref="A35:G35"/>
    <mergeCell ref="A36:G36"/>
    <mergeCell ref="B21:G21"/>
    <mergeCell ref="B25:H25"/>
    <mergeCell ref="B27:E27"/>
    <mergeCell ref="A51:G51"/>
    <mergeCell ref="A45:G45"/>
    <mergeCell ref="A46:G46"/>
    <mergeCell ref="A49:D49"/>
    <mergeCell ref="F49:G49"/>
    <mergeCell ref="A44:G44"/>
    <mergeCell ref="A47:G47"/>
    <mergeCell ref="A48:G48"/>
    <mergeCell ref="A50:G50"/>
    <mergeCell ref="B28:H28"/>
    <mergeCell ref="A29:H29"/>
    <mergeCell ref="A30:D30"/>
    <mergeCell ref="A31:I31"/>
    <mergeCell ref="A1:C3"/>
    <mergeCell ref="D1:I3"/>
    <mergeCell ref="A4:I5"/>
    <mergeCell ref="A7:B7"/>
    <mergeCell ref="A8:B8"/>
    <mergeCell ref="C7:I7"/>
    <mergeCell ref="A6:I6"/>
    <mergeCell ref="C8:I8"/>
    <mergeCell ref="A10:I10"/>
    <mergeCell ref="A11:H11"/>
    <mergeCell ref="A12:H12"/>
    <mergeCell ref="A13:H13"/>
    <mergeCell ref="A9:I9"/>
    <mergeCell ref="A14:I14"/>
    <mergeCell ref="A41:G41"/>
    <mergeCell ref="A42:G42"/>
    <mergeCell ref="A43:G43"/>
    <mergeCell ref="A32:H32"/>
    <mergeCell ref="A33:H33"/>
    <mergeCell ref="A34:H34"/>
    <mergeCell ref="A39:I39"/>
    <mergeCell ref="E30:G30"/>
    <mergeCell ref="B20:H20"/>
    <mergeCell ref="B22:H22"/>
    <mergeCell ref="B23:H23"/>
    <mergeCell ref="A15:H15"/>
    <mergeCell ref="A16:H16"/>
    <mergeCell ref="B24:C24"/>
    <mergeCell ref="B26:H26"/>
    <mergeCell ref="A62:I62"/>
    <mergeCell ref="A52:G52"/>
    <mergeCell ref="A53:G53"/>
    <mergeCell ref="A54:G54"/>
    <mergeCell ref="A58:I58"/>
    <mergeCell ref="A55:G55"/>
    <mergeCell ref="A56:G56"/>
    <mergeCell ref="A57:I57"/>
    <mergeCell ref="A61:I61"/>
    <mergeCell ref="A59:I59"/>
    <mergeCell ref="A60:I60"/>
  </mergeCells>
  <conditionalFormatting sqref="I29">
    <cfRule type="cellIs" dxfId="1" priority="2" operator="greaterThan">
      <formula>"50% of $I$17"</formula>
    </cfRule>
    <cfRule type="cellIs" dxfId="0" priority="1" operator="greaterThan">
      <formula>$H$30</formula>
    </cfRule>
  </conditionalFormatting>
  <dataValidations count="4">
    <dataValidation type="list" allowBlank="1" showInputMessage="1" prompt="Choose Contingency Reserve factor" sqref="H21">
      <formula1>perc1</formula1>
    </dataValidation>
    <dataValidation type="list" allowBlank="1" showInputMessage="1" showErrorMessage="1" prompt="choose # of inspections" sqref="E24">
      <formula1>inspections</formula1>
    </dataValidation>
    <dataValidation type="list" allowBlank="1" showInputMessage="1" showErrorMessage="1" prompt="not to exceed 6 months" sqref="F27">
      <formula1>months</formula1>
    </dataValidation>
    <dataValidation type="list" allowBlank="1" showInputMessage="1" showErrorMessage="1" prompt="select contingency factor" sqref="E49">
      <formula1>perc1</formula1>
    </dataValidation>
  </dataValidations>
  <pageMargins left="0.7" right="0.7" top="0.75" bottom="0.75" header="0.3" footer="0.3"/>
  <pageSetup scale="95" fitToHeight="0" orientation="portrait" r:id="rId1"/>
  <rowBreaks count="1" manualBreakCount="1">
    <brk id="3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87C3EBCC426E408B7EE8C2C845892C" ma:contentTypeVersion="4" ma:contentTypeDescription="Create a new document." ma:contentTypeScope="" ma:versionID="528108fb23cab00ba740e91a0ee54775">
  <xsd:schema xmlns:xsd="http://www.w3.org/2001/XMLSchema" xmlns:xs="http://www.w3.org/2001/XMLSchema" xmlns:p="http://schemas.microsoft.com/office/2006/metadata/properties" xmlns:ns2="436082ef-d884-4959-813a-e5136913b35a" targetNamespace="http://schemas.microsoft.com/office/2006/metadata/properties" ma:root="true" ma:fieldsID="249f8ebd9a0e6989322d4f386dbb7f01" ns2:_="">
    <xsd:import namespace="436082ef-d884-4959-813a-e5136913b35a"/>
    <xsd:element name="properties">
      <xsd:complexType>
        <xsd:sequence>
          <xsd:element name="documentManagement">
            <xsd:complexType>
              <xsd:all>
                <xsd:element ref="ns2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6082ef-d884-4959-813a-e5136913b35a" elementFormDefault="qualified">
    <xsd:import namespace="http://schemas.microsoft.com/office/2006/documentManagement/types"/>
    <xsd:import namespace="http://schemas.microsoft.com/office/infopath/2007/PartnerControls"/>
    <xsd:element name="Category" ma:index="4" nillable="true" ma:displayName="Category" ma:default="- Required Documents and Disclosures" ma:format="Dropdown" ma:internalName="Category" ma:readOnly="false">
      <xsd:simpleType>
        <xsd:union memberTypes="dms:Text">
          <xsd:simpleType>
            <xsd:restriction base="dms:Choice">
              <xsd:enumeration value="- Guidelines and Matrices"/>
              <xsd:enumeration value="- Required Documents and Disclosures"/>
              <xsd:enumeration value="Job Aids (Presentations, Training, Worksheets, etc.)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436082ef-d884-4959-813a-e5136913b35a">- Required Documents and Disclosures</Category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CAE86C-53EE-463B-AA75-366844B9E0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6082ef-d884-4959-813a-e5136913b3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B52923-28C5-4CAB-AC5C-E3F66E6A7F34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436082ef-d884-4959-813a-e5136913b35a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BE9AAA5-E358-4808-BBDF-97FCF34D2F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Sheet1</vt:lpstr>
      <vt:lpstr>Sheet2</vt:lpstr>
      <vt:lpstr>Sheet3</vt:lpstr>
      <vt:lpstr>inspections</vt:lpstr>
      <vt:lpstr>months</vt:lpstr>
      <vt:lpstr>perc</vt:lpstr>
      <vt:lpstr>perc1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temp</cp:lastModifiedBy>
  <cp:lastPrinted>2016-05-14T15:41:55Z</cp:lastPrinted>
  <dcterms:created xsi:type="dcterms:W3CDTF">2016-04-14T20:49:11Z</dcterms:created>
  <dcterms:modified xsi:type="dcterms:W3CDTF">2016-12-09T18:20:47Z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0x0101002987C3EBCC426E408B7EE8C2C845892C</vt:lpwstr>
  </property>
</Properties>
</file>