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omments5.xml" ContentType="application/vnd.openxmlformats-officedocument.spreadsheetml.comments+xml"/>
  <Override PartName="/xl/drawings/drawing12.xml" ContentType="application/vnd.openxmlformats-officedocument.drawing+xml"/>
  <Override PartName="/xl/comments6.xml" ContentType="application/vnd.openxmlformats-officedocument.spreadsheetml.comments+xml"/>
  <Override PartName="/xl/drawings/drawing13.xml" ContentType="application/vnd.openxmlformats-officedocument.drawing+xml"/>
  <Override PartName="/xl/comments7.xml" ContentType="application/vnd.openxmlformats-officedocument.spreadsheetml.comments+xml"/>
  <Override PartName="/xl/drawings/drawing14.xml" ContentType="application/vnd.openxmlformats-officedocument.drawing+xml"/>
  <Override PartName="/xl/comments8.xml" ContentType="application/vnd.openxmlformats-officedocument.spreadsheetml.comments+xml"/>
  <Override PartName="/xl/drawings/drawing15.xml" ContentType="application/vnd.openxmlformats-officedocument.drawing+xml"/>
  <Override PartName="/xl/comments9.xml" ContentType="application/vnd.openxmlformats-officedocument.spreadsheetml.comments+xml"/>
  <Override PartName="/xl/drawings/drawing16.xml" ContentType="application/vnd.openxmlformats-officedocument.drawing+xml"/>
  <Override PartName="/xl/comments10.xml" ContentType="application/vnd.openxmlformats-officedocument.spreadsheetml.comments+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omments11.xml" ContentType="application/vnd.openxmlformats-officedocument.spreadsheetml.comments+xml"/>
  <Override PartName="/xl/drawings/drawing20.xml" ContentType="application/vnd.openxmlformats-officedocument.drawing+xml"/>
  <Override PartName="/xl/comments12.xml" ContentType="application/vnd.openxmlformats-officedocument.spreadsheetml.comments+xml"/>
  <Override PartName="/xl/drawings/drawing21.xml" ContentType="application/vnd.openxmlformats-officedocument.drawing+xml"/>
  <Override PartName="/xl/comments13.xml" ContentType="application/vnd.openxmlformats-officedocument.spreadsheetml.comments+xml"/>
  <Override PartName="/xl/drawings/drawing2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codeName="ThisWorkbook" defaultThemeVersion="124226"/>
  <mc:AlternateContent xmlns:mc="http://schemas.openxmlformats.org/markup-compatibility/2006">
    <mc:Choice Requires="x15">
      <x15ac:absPath xmlns:x15ac="http://schemas.microsoft.com/office/spreadsheetml/2010/11/ac" url="S:\Wholesale\Forms\"/>
    </mc:Choice>
  </mc:AlternateContent>
  <xr:revisionPtr revIDLastSave="0" documentId="8_{7991796F-99CB-4F8D-8010-1E7DE9D26BBA}" xr6:coauthVersionLast="44" xr6:coauthVersionMax="44" xr10:uidLastSave="{00000000-0000-0000-0000-000000000000}"/>
  <bookViews>
    <workbookView xWindow="-120" yWindow="-120" windowWidth="21840" windowHeight="13140" tabRatio="949" xr2:uid="{00000000-000D-0000-FFFF-FFFF00000000}"/>
  </bookViews>
  <sheets>
    <sheet name="W2" sheetId="39" r:id="rId1"/>
    <sheet name="TEACHER" sheetId="40" r:id="rId2"/>
    <sheet name="OT,COMM,BONUS" sheetId="3" r:id="rId3"/>
    <sheet name="FORM 2106" sheetId="43" r:id="rId4"/>
    <sheet name="DIFFERENTIAL" sheetId="34" r:id="rId5"/>
    <sheet name="MILTARY" sheetId="45" r:id="rId6"/>
    <sheet name="RESIDUAL" sheetId="18" r:id="rId7"/>
    <sheet name="SS,DIS,RET,SC,ALI" sheetId="44" r:id="rId8"/>
    <sheet name="UW Factors for SE" sheetId="36" r:id="rId9"/>
    <sheet name="Sch B" sheetId="14" r:id="rId10"/>
    <sheet name="Sch C" sheetId="5" r:id="rId11"/>
    <sheet name="Sch F" sheetId="22" r:id="rId12"/>
    <sheet name="K1 1065" sheetId="15" r:id="rId13"/>
    <sheet name="Liquidity Wkst" sheetId="37" r:id="rId14"/>
    <sheet name="K1 1120S" sheetId="6" r:id="rId15"/>
    <sheet name="CCorp 1120" sheetId="27" r:id="rId16"/>
    <sheet name="FHA Rent" sheetId="13" r:id="rId17"/>
    <sheet name="VA Rent" sheetId="35" r:id="rId18"/>
    <sheet name="FNMA 1-4 Inv" sheetId="21" r:id="rId19"/>
    <sheet name="FNMA 2-4 Primary" sheetId="19" r:id="rId20"/>
    <sheet name="FNMA 1-4 Business" sheetId="20" r:id="rId21"/>
    <sheet name="FHLMC Rent" sheetId="38" r:id="rId22"/>
    <sheet name="UW Comments" sheetId="26" r:id="rId23"/>
  </sheets>
  <definedNames>
    <definedName name="_xlnm.Print_Area" localSheetId="15">'CCorp 1120'!$B$2:$I$95</definedName>
    <definedName name="_xlnm.Print_Area" localSheetId="4">DIFFERENTIAL!$B$1:$I$59</definedName>
    <definedName name="_xlnm.Print_Area" localSheetId="16">'FHA Rent'!$B$2:$I$224</definedName>
    <definedName name="_xlnm.Print_Area" localSheetId="21">'FHLMC Rent'!$B$2:$H$133</definedName>
    <definedName name="_xlnm.Print_Area" localSheetId="20">'FNMA 1-4 Business'!$B$1:$L$115</definedName>
    <definedName name="_xlnm.Print_Area" localSheetId="18">'FNMA 1-4 Inv'!$B$1:$L$205</definedName>
    <definedName name="_xlnm.Print_Area" localSheetId="19">'FNMA 2-4 Primary'!$B$1:$N$101</definedName>
    <definedName name="_xlnm.Print_Area" localSheetId="3">'FORM 2106'!$B$2:$L$61</definedName>
    <definedName name="_xlnm.Print_Area" localSheetId="12">'K1 1065'!$B$2:$I$91</definedName>
    <definedName name="_xlnm.Print_Area" localSheetId="14">'K1 1120S'!$B$2:$H$94</definedName>
    <definedName name="_xlnm.Print_Area" localSheetId="13">'Liquidity Wkst'!$B$1:$K$96</definedName>
    <definedName name="_xlnm.Print_Area" localSheetId="5">MILTARY!$B$2:$K$39</definedName>
    <definedName name="_xlnm.Print_Area" localSheetId="2">'OT,COMM,BONUS'!$B$1:$K$68</definedName>
    <definedName name="_xlnm.Print_Area" localSheetId="6">RESIDUAL!$B$1:$L$49</definedName>
    <definedName name="_xlnm.Print_Area" localSheetId="9">'Sch B'!$B$2:$H$39</definedName>
    <definedName name="_xlnm.Print_Area" localSheetId="10">'Sch C'!$B$2:$J$84</definedName>
    <definedName name="_xlnm.Print_Area" localSheetId="11">'Sch F'!$B$2:$L$41</definedName>
    <definedName name="_xlnm.Print_Area" localSheetId="7">'SS,DIS,RET,SC,ALI'!$B$2:$J$44</definedName>
    <definedName name="_xlnm.Print_Area" localSheetId="1">TEACHER!$B$2:$L$51</definedName>
    <definedName name="_xlnm.Print_Area" localSheetId="22">'UW Comments'!$B$1:$J$45</definedName>
    <definedName name="_xlnm.Print_Area" localSheetId="17">'VA Rent'!$B$2:$H$112</definedName>
    <definedName name="_xlnm.Print_Area" localSheetId="0">'W2'!$B$2:$L$50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76" i="27" l="1"/>
  <c r="I82" i="27" s="1"/>
  <c r="G76" i="27"/>
  <c r="G82" i="27" s="1"/>
  <c r="I29" i="27"/>
  <c r="I35" i="27" s="1"/>
  <c r="G29" i="27"/>
  <c r="G35" i="27" s="1"/>
  <c r="J26" i="45" l="1"/>
  <c r="J24" i="45"/>
  <c r="J22" i="45"/>
  <c r="J20" i="45"/>
  <c r="J18" i="45"/>
  <c r="J16" i="45"/>
  <c r="J14" i="45"/>
  <c r="J28" i="45" s="1"/>
  <c r="I36" i="44" l="1"/>
  <c r="I34" i="44"/>
  <c r="I32" i="44"/>
  <c r="I30" i="44"/>
  <c r="I28" i="44"/>
  <c r="I26" i="44"/>
  <c r="I24" i="44"/>
  <c r="I22" i="44"/>
  <c r="I20" i="44"/>
  <c r="H78" i="6" l="1"/>
  <c r="H80" i="6" s="1"/>
  <c r="F78" i="6"/>
  <c r="F80" i="6" s="1"/>
  <c r="H61" i="6"/>
  <c r="F61" i="6"/>
  <c r="H31" i="6"/>
  <c r="H33" i="6" s="1"/>
  <c r="F31" i="6"/>
  <c r="F33" i="6" s="1"/>
  <c r="H15" i="6"/>
  <c r="F15" i="6"/>
  <c r="H82" i="6" l="1"/>
  <c r="H84" i="6" s="1"/>
  <c r="F82" i="6"/>
  <c r="F84" i="6" s="1"/>
  <c r="H35" i="6"/>
  <c r="H37" i="6" s="1"/>
  <c r="F35" i="6"/>
  <c r="I31" i="3"/>
  <c r="G31" i="3"/>
  <c r="E31" i="3"/>
  <c r="K31" i="3" s="1"/>
  <c r="X29" i="3"/>
  <c r="X27" i="3"/>
  <c r="K26" i="3"/>
  <c r="X25" i="3"/>
  <c r="K25" i="3"/>
  <c r="K24" i="3"/>
  <c r="E21" i="3"/>
  <c r="I39" i="40"/>
  <c r="K35" i="40"/>
  <c r="K33" i="40"/>
  <c r="K26" i="40"/>
  <c r="K24" i="40"/>
  <c r="Y22" i="40"/>
  <c r="K22" i="40"/>
  <c r="Y20" i="40"/>
  <c r="K20" i="40"/>
  <c r="Y18" i="40"/>
  <c r="K18" i="40"/>
  <c r="H86" i="6" l="1"/>
  <c r="H39" i="6"/>
  <c r="F37" i="6"/>
  <c r="X31" i="3"/>
  <c r="X34" i="3" s="1"/>
  <c r="X36" i="3" s="1"/>
  <c r="I21" i="3" s="1"/>
  <c r="C24" i="3" s="1"/>
  <c r="G30" i="3" s="1"/>
  <c r="Y24" i="40"/>
  <c r="Y26" i="40" s="1"/>
  <c r="Y28" i="40" s="1"/>
  <c r="I31" i="40" s="1"/>
  <c r="I41" i="40" s="1"/>
  <c r="I28" i="3" l="1"/>
  <c r="E29" i="3"/>
  <c r="I29" i="3"/>
  <c r="G28" i="3"/>
  <c r="K28" i="3" s="1"/>
  <c r="E28" i="3"/>
  <c r="E30" i="3"/>
  <c r="I30" i="3"/>
  <c r="G29" i="3"/>
  <c r="K29" i="3" s="1"/>
  <c r="I37" i="40"/>
  <c r="K31" i="40"/>
  <c r="K30" i="3" l="1"/>
  <c r="G35" i="43"/>
  <c r="G36" i="43" s="1"/>
  <c r="G20" i="43"/>
  <c r="G21" i="43" s="1"/>
  <c r="G22" i="43" s="1"/>
  <c r="G40" i="43" l="1"/>
  <c r="I40" i="43" s="1"/>
  <c r="G37" i="43"/>
  <c r="X11" i="43"/>
  <c r="G48" i="43"/>
  <c r="I48" i="43" s="1"/>
  <c r="I21" i="43"/>
  <c r="I36" i="43"/>
  <c r="G25" i="43"/>
  <c r="I25" i="43" s="1"/>
  <c r="I39" i="39" l="1"/>
  <c r="K35" i="39"/>
  <c r="K33" i="39"/>
  <c r="K25" i="39"/>
  <c r="K23" i="39"/>
  <c r="Y21" i="39"/>
  <c r="K21" i="39"/>
  <c r="Y19" i="39"/>
  <c r="K19" i="39"/>
  <c r="Y17" i="39"/>
  <c r="K17" i="39"/>
  <c r="K15" i="39"/>
  <c r="Y23" i="39" l="1"/>
  <c r="Y25" i="39" s="1"/>
  <c r="Y27" i="39" s="1"/>
  <c r="I31" i="39" s="1"/>
  <c r="I41" i="39" s="1"/>
  <c r="I37" i="39" l="1"/>
  <c r="K31" i="39"/>
  <c r="I206" i="13"/>
  <c r="I208" i="13" s="1"/>
  <c r="E206" i="13"/>
  <c r="E208" i="13" s="1"/>
  <c r="I194" i="13"/>
  <c r="I192" i="13"/>
  <c r="I161" i="13"/>
  <c r="I163" i="13" s="1"/>
  <c r="E161" i="13"/>
  <c r="E163" i="13" s="1"/>
  <c r="I149" i="13"/>
  <c r="I151" i="13" s="1"/>
  <c r="I147" i="13"/>
  <c r="I116" i="13"/>
  <c r="I118" i="13" s="1"/>
  <c r="E116" i="13"/>
  <c r="I104" i="13"/>
  <c r="I102" i="13"/>
  <c r="I71" i="13"/>
  <c r="E71" i="13"/>
  <c r="I196" i="13" l="1"/>
  <c r="I106" i="13"/>
  <c r="I216" i="13"/>
  <c r="I171" i="13"/>
  <c r="I120" i="13"/>
  <c r="I124" i="13" s="1"/>
  <c r="I73" i="13"/>
  <c r="I75" i="13"/>
  <c r="I79" i="13" s="1"/>
  <c r="E73" i="13"/>
  <c r="I210" i="13"/>
  <c r="I214" i="13" s="1"/>
  <c r="I165" i="13"/>
  <c r="I169" i="13" s="1"/>
  <c r="E118" i="13"/>
  <c r="I126" i="13" s="1"/>
  <c r="I81" i="13" l="1"/>
  <c r="H48" i="34" l="1"/>
  <c r="I48" i="34" s="1"/>
  <c r="E48" i="34"/>
  <c r="I47" i="34"/>
  <c r="I46" i="34"/>
  <c r="K45" i="34"/>
  <c r="I45" i="34"/>
  <c r="L44" i="34"/>
  <c r="K44" i="34"/>
  <c r="M44" i="34" s="1"/>
  <c r="L43" i="34"/>
  <c r="K43" i="34"/>
  <c r="G43" i="34"/>
  <c r="D42" i="34"/>
  <c r="H40" i="34"/>
  <c r="E40" i="34"/>
  <c r="H38" i="34"/>
  <c r="I38" i="34" s="1"/>
  <c r="E38" i="34"/>
  <c r="I37" i="34"/>
  <c r="I36" i="34"/>
  <c r="K35" i="34"/>
  <c r="I35" i="34"/>
  <c r="L34" i="34"/>
  <c r="K34" i="34"/>
  <c r="L33" i="34"/>
  <c r="K33" i="34"/>
  <c r="M33" i="34" s="1"/>
  <c r="G33" i="34"/>
  <c r="D32" i="34"/>
  <c r="H30" i="34"/>
  <c r="E30" i="34"/>
  <c r="H28" i="34"/>
  <c r="I28" i="34" s="1"/>
  <c r="E28" i="34"/>
  <c r="I27" i="34"/>
  <c r="I26" i="34"/>
  <c r="K25" i="34"/>
  <c r="I25" i="34"/>
  <c r="L24" i="34"/>
  <c r="K24" i="34"/>
  <c r="L23" i="34"/>
  <c r="K23" i="34"/>
  <c r="G23" i="34"/>
  <c r="D22" i="34"/>
  <c r="H20" i="34"/>
  <c r="E20" i="34"/>
  <c r="H17" i="34"/>
  <c r="E17" i="34"/>
  <c r="I16" i="34"/>
  <c r="I15" i="34"/>
  <c r="K14" i="34"/>
  <c r="I14" i="34"/>
  <c r="L13" i="34"/>
  <c r="K13" i="34"/>
  <c r="L12" i="34"/>
  <c r="K12" i="34"/>
  <c r="D11" i="34"/>
  <c r="H9" i="34"/>
  <c r="E9" i="34"/>
  <c r="M12" i="34" l="1"/>
  <c r="M23" i="34"/>
  <c r="K36" i="34"/>
  <c r="K37" i="34" s="1"/>
  <c r="K38" i="34" s="1"/>
  <c r="I17" i="34"/>
  <c r="M43" i="34"/>
  <c r="M45" i="34" s="1"/>
  <c r="M34" i="34"/>
  <c r="M35" i="34" s="1"/>
  <c r="K15" i="34"/>
  <c r="K16" i="34" s="1"/>
  <c r="K17" i="34" s="1"/>
  <c r="G12" i="34" s="1"/>
  <c r="M13" i="34"/>
  <c r="M14" i="34" s="1"/>
  <c r="K26" i="34"/>
  <c r="K27" i="34" s="1"/>
  <c r="K28" i="34" s="1"/>
  <c r="K46" i="34"/>
  <c r="K47" i="34" s="1"/>
  <c r="K48" i="34" s="1"/>
  <c r="M24" i="34"/>
  <c r="M25" i="34" s="1"/>
  <c r="H122" i="38" l="1"/>
  <c r="H89" i="38" l="1"/>
  <c r="H56" i="38"/>
  <c r="H23" i="38"/>
  <c r="H25" i="38" s="1"/>
  <c r="F122" i="38" l="1"/>
  <c r="F89" i="38"/>
  <c r="F91" i="38" s="1"/>
  <c r="F56" i="38"/>
  <c r="H60" i="38" s="1"/>
  <c r="F23" i="38"/>
  <c r="H100" i="35"/>
  <c r="H102" i="35" s="1"/>
  <c r="E100" i="35"/>
  <c r="H72" i="35"/>
  <c r="H74" i="35" s="1"/>
  <c r="E72" i="35"/>
  <c r="E74" i="35" s="1"/>
  <c r="H44" i="35"/>
  <c r="H46" i="35" s="1"/>
  <c r="E44" i="35"/>
  <c r="H16" i="35"/>
  <c r="E16" i="35"/>
  <c r="E18" i="35" s="1"/>
  <c r="I59" i="13"/>
  <c r="I57" i="13"/>
  <c r="I28" i="13"/>
  <c r="I30" i="13" s="1"/>
  <c r="I84" i="27"/>
  <c r="H20" i="35" l="1"/>
  <c r="H104" i="35"/>
  <c r="F58" i="38"/>
  <c r="F25" i="38"/>
  <c r="H27" i="38"/>
  <c r="H93" i="38"/>
  <c r="G84" i="27"/>
  <c r="G86" i="27"/>
  <c r="F124" i="38"/>
  <c r="H126" i="38"/>
  <c r="I61" i="13"/>
  <c r="H124" i="38"/>
  <c r="H91" i="38"/>
  <c r="H58" i="38"/>
  <c r="H48" i="35"/>
  <c r="E102" i="35"/>
  <c r="H76" i="35"/>
  <c r="E46" i="35"/>
  <c r="G39" i="27" l="1"/>
  <c r="I76" i="15" l="1"/>
  <c r="I78" i="15" s="1"/>
  <c r="G76" i="15"/>
  <c r="G78" i="15" s="1"/>
  <c r="I61" i="15"/>
  <c r="G61" i="15"/>
  <c r="I84" i="15" l="1"/>
  <c r="I80" i="15"/>
  <c r="I82" i="15"/>
  <c r="G82" i="15"/>
  <c r="G80" i="15"/>
  <c r="I31" i="15" l="1"/>
  <c r="I33" i="15" s="1"/>
  <c r="I16" i="15"/>
  <c r="I37" i="15" l="1"/>
  <c r="I35" i="15"/>
  <c r="H70" i="5"/>
  <c r="H72" i="5" s="1"/>
  <c r="F70" i="5"/>
  <c r="H28" i="5"/>
  <c r="H30" i="5" s="1"/>
  <c r="F72" i="5" l="1"/>
  <c r="F74" i="5"/>
  <c r="I12" i="13"/>
  <c r="I11" i="13"/>
  <c r="I14" i="13" l="1"/>
  <c r="F28" i="5" l="1"/>
  <c r="F32" i="5" s="1"/>
  <c r="G16" i="15" l="1"/>
  <c r="G31" i="15"/>
  <c r="J81" i="37" l="1"/>
  <c r="G81" i="37"/>
  <c r="G91" i="37" s="1"/>
  <c r="J70" i="37"/>
  <c r="G70" i="37"/>
  <c r="J22" i="37"/>
  <c r="G22" i="37"/>
  <c r="J87" i="37" l="1"/>
  <c r="G87" i="37"/>
  <c r="J91" i="37"/>
  <c r="J33" i="37" l="1"/>
  <c r="J43" i="37" s="1"/>
  <c r="G33" i="37"/>
  <c r="G43" i="37" s="1"/>
  <c r="J39" i="37" l="1"/>
  <c r="G39" i="37"/>
  <c r="G33" i="15" l="1"/>
  <c r="G37" i="15" l="1"/>
  <c r="G35" i="15"/>
  <c r="I39" i="15"/>
  <c r="E28" i="13" l="1"/>
  <c r="I32" i="13" l="1"/>
  <c r="I36" i="13" s="1"/>
  <c r="E30" i="13"/>
  <c r="H18" i="35"/>
  <c r="I37" i="27" l="1"/>
  <c r="J28" i="22" l="1"/>
  <c r="J30" i="22" s="1"/>
  <c r="G28" i="22"/>
  <c r="G32" i="22" l="1"/>
  <c r="G30" i="22"/>
  <c r="I26" i="20"/>
  <c r="I22" i="21"/>
  <c r="I23" i="21"/>
  <c r="K98" i="20" l="1"/>
  <c r="K101" i="20" s="1"/>
  <c r="I98" i="20"/>
  <c r="I101" i="20" s="1"/>
  <c r="K85" i="20"/>
  <c r="I85" i="20"/>
  <c r="K84" i="20"/>
  <c r="I84" i="20"/>
  <c r="K40" i="20"/>
  <c r="K43" i="20" s="1"/>
  <c r="I40" i="20"/>
  <c r="I43" i="20" s="1"/>
  <c r="K27" i="20"/>
  <c r="I27" i="20"/>
  <c r="I28" i="20" s="1"/>
  <c r="I30" i="20" s="1"/>
  <c r="K26" i="20"/>
  <c r="M85" i="19"/>
  <c r="K85" i="19"/>
  <c r="I85" i="19"/>
  <c r="M76" i="19"/>
  <c r="K76" i="19"/>
  <c r="I76" i="19"/>
  <c r="M75" i="19"/>
  <c r="K75" i="19"/>
  <c r="I75" i="19"/>
  <c r="M34" i="19"/>
  <c r="K34" i="19"/>
  <c r="I34" i="19"/>
  <c r="M25" i="19"/>
  <c r="K25" i="19"/>
  <c r="I25" i="19"/>
  <c r="M24" i="19"/>
  <c r="K24" i="19"/>
  <c r="I24" i="19"/>
  <c r="K190" i="21"/>
  <c r="K192" i="21" s="1"/>
  <c r="I190" i="21"/>
  <c r="I192" i="21" s="1"/>
  <c r="K177" i="21"/>
  <c r="I177" i="21"/>
  <c r="K176" i="21"/>
  <c r="I176" i="21"/>
  <c r="K139" i="21"/>
  <c r="K141" i="21" s="1"/>
  <c r="I139" i="21"/>
  <c r="I141" i="21" s="1"/>
  <c r="K126" i="21"/>
  <c r="I126" i="21"/>
  <c r="K125" i="21"/>
  <c r="I125" i="21"/>
  <c r="K88" i="21"/>
  <c r="K90" i="21" s="1"/>
  <c r="I88" i="21"/>
  <c r="I90" i="21" s="1"/>
  <c r="K75" i="21"/>
  <c r="I75" i="21"/>
  <c r="K74" i="21"/>
  <c r="I74" i="21"/>
  <c r="K36" i="21"/>
  <c r="K38" i="21" s="1"/>
  <c r="I36" i="21"/>
  <c r="I38" i="21" s="1"/>
  <c r="K23" i="21"/>
  <c r="K22" i="21"/>
  <c r="K24" i="21" s="1"/>
  <c r="M77" i="19" l="1"/>
  <c r="I178" i="21"/>
  <c r="I180" i="21" s="1"/>
  <c r="K77" i="19"/>
  <c r="I77" i="19"/>
  <c r="I86" i="19"/>
  <c r="I89" i="19" s="1"/>
  <c r="I86" i="20"/>
  <c r="I88" i="20" s="1"/>
  <c r="I127" i="21"/>
  <c r="I129" i="21" s="1"/>
  <c r="I26" i="19"/>
  <c r="M26" i="19"/>
  <c r="K86" i="20"/>
  <c r="K88" i="20" s="1"/>
  <c r="I35" i="19"/>
  <c r="I38" i="19" s="1"/>
  <c r="K28" i="20"/>
  <c r="K30" i="20" s="1"/>
  <c r="K26" i="19"/>
  <c r="I76" i="21"/>
  <c r="I78" i="21" s="1"/>
  <c r="I24" i="21"/>
  <c r="I26" i="21" s="1"/>
  <c r="K26" i="21"/>
  <c r="K76" i="21"/>
  <c r="K78" i="21" s="1"/>
  <c r="K127" i="21"/>
  <c r="K129" i="21" s="1"/>
  <c r="K178" i="21"/>
  <c r="K180" i="21" s="1"/>
  <c r="K20" i="18" l="1"/>
  <c r="K21" i="18" s="1"/>
  <c r="K32" i="18"/>
  <c r="K38" i="18" l="1"/>
  <c r="K43" i="18" s="1"/>
  <c r="F31" i="14" l="1"/>
  <c r="D31" i="14"/>
  <c r="F24" i="14"/>
  <c r="D24" i="14"/>
  <c r="F30" i="5" l="1"/>
  <c r="G37" i="2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F31" authorId="0" shapeId="0" xr:uid="{ACB7B5CF-2B65-4F29-AC25-9EAFA172AC05}">
      <text>
        <r>
          <rPr>
            <b/>
            <sz val="9"/>
            <color indexed="81"/>
            <rFont val="Tahoma"/>
            <family val="2"/>
          </rPr>
          <t xml:space="preserve">W2 Base earnings ONLY should be entered here. Use OT, COMM,BONUS tab at bottom of spreadsheet for calculating that income. </t>
        </r>
      </text>
    </comment>
    <comment ref="F33" authorId="1" shapeId="0" xr:uid="{4F51BB82-E939-420D-A010-9A65A23DA843}">
      <text>
        <r>
          <rPr>
            <b/>
            <sz val="9"/>
            <color indexed="81"/>
            <rFont val="Tahoma"/>
            <family val="2"/>
          </rPr>
          <t>W2 Base earnings ONLY should be entered here.  Use OT, COMM,BONUS tab at bottom of spreadsheet for calculating that income.</t>
        </r>
      </text>
    </comment>
    <comment ref="F35" authorId="0" shapeId="0" xr:uid="{A2739577-56F0-4F46-88A1-7E7E56D08922}">
      <text>
        <r>
          <rPr>
            <b/>
            <sz val="9"/>
            <color indexed="81"/>
            <rFont val="Tahoma"/>
            <family val="2"/>
          </rPr>
          <t>W2 Base earnings ONLY should be entered here.  Use OT, COMM, BONUS tab at bottom of spreadsheet for calculating that income.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F31" authorId="0" shapeId="0" xr:uid="{46959619-65B8-4016-90FB-CA31577784F1}">
      <text>
        <r>
          <rPr>
            <b/>
            <sz val="9"/>
            <color indexed="81"/>
            <rFont val="Tahoma"/>
            <family val="2"/>
          </rPr>
          <t xml:space="preserve">W2 Base earnings ONLY should be entered here.  Please see OT, COMM,BONUS tab at borrom of spreadsheet for calculating that income. </t>
        </r>
      </text>
    </comment>
    <comment ref="F33" authorId="1" shapeId="0" xr:uid="{EDE0D9F1-F251-41E6-933B-88EC739C6408}">
      <text>
        <r>
          <rPr>
            <b/>
            <sz val="9"/>
            <color indexed="81"/>
            <rFont val="Tahoma"/>
            <family val="2"/>
          </rPr>
          <t>W2 Base earnings ONLY should be entered here.  Please see OT, COMM,BONUS tab at bottom of spreadsheet for calculating that income.</t>
        </r>
      </text>
    </comment>
    <comment ref="F35" authorId="0" shapeId="0" xr:uid="{DD21581D-E23B-4E9B-8484-9531BA12EFEE}">
      <text>
        <r>
          <rPr>
            <b/>
            <sz val="9"/>
            <color indexed="81"/>
            <rFont val="Tahoma"/>
            <family val="2"/>
          </rPr>
          <t>W2 Base earnings ONLY should be entered here.  Please see OT, COMM, BONUS tab at bottom of spreadsheet for calculating that income.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Kim Peoples</author>
  </authors>
  <commentList>
    <comment ref="E21" authorId="0" shapeId="0" xr:uid="{2A2F4F83-05E2-4A67-A7D9-F6795A2FDBDC}">
      <text>
        <r>
          <rPr>
            <b/>
            <sz val="9"/>
            <color indexed="81"/>
            <rFont val="Tahoma"/>
            <family val="2"/>
          </rPr>
          <t>Do not enter here, worksheet will calculate from input below.</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G17" authorId="0" shapeId="0" xr:uid="{E45BCC1C-F4D1-4D71-BB9D-E9CCBAA282B3}">
      <text>
        <r>
          <rPr>
            <b/>
            <sz val="9"/>
            <color indexed="81"/>
            <rFont val="Tahoma"/>
            <family val="2"/>
          </rPr>
          <t>Not applicable to FHA &amp; VA</t>
        </r>
      </text>
    </comment>
    <comment ref="G32" authorId="0" shapeId="0" xr:uid="{FB0734ED-0E80-43A2-A8E7-7EB747DCADD3}">
      <text>
        <r>
          <rPr>
            <b/>
            <sz val="9"/>
            <color indexed="81"/>
            <rFont val="Tahoma"/>
            <family val="2"/>
          </rPr>
          <t>Not applicable to FHA &amp; VA</t>
        </r>
      </text>
    </comment>
    <comment ref="C48" authorId="1" shapeId="0" xr:uid="{ADE2E77F-A2F6-4672-8CCC-E9894E748540}">
      <text>
        <r>
          <rPr>
            <b/>
            <sz val="9"/>
            <color indexed="81"/>
            <rFont val="Tahoma"/>
            <family val="2"/>
          </rPr>
          <t>Enter income used for qualifying purposes prior to reduction for 2106 expenses.</t>
        </r>
      </text>
    </comment>
    <comment ref="E48" authorId="1" shapeId="0" xr:uid="{5C0657F3-CB67-4EB3-BDDD-DF1928DAD1A8}">
      <text>
        <r>
          <rPr>
            <b/>
            <sz val="9"/>
            <color indexed="81"/>
            <rFont val="Tahoma"/>
            <family val="2"/>
          </rPr>
          <t>Enter % of 2106 expenses used for income qualification.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F21" authorId="0" shapeId="0" xr:uid="{00000000-0006-0000-0900-000001000000}">
      <text>
        <r>
          <rPr>
            <b/>
            <sz val="9"/>
            <color indexed="81"/>
            <rFont val="Tahoma"/>
            <family val="2"/>
          </rPr>
          <t>Not applicable to FHA &amp; VA</t>
        </r>
      </text>
    </comment>
    <comment ref="H21" authorId="0" shapeId="0" xr:uid="{00000000-0006-0000-0900-000002000000}">
      <text>
        <r>
          <rPr>
            <b/>
            <sz val="9"/>
            <color indexed="81"/>
            <rFont val="Tahoma"/>
            <family val="2"/>
          </rPr>
          <t>Not applicable to FHA &amp; VA</t>
        </r>
      </text>
    </comment>
    <comment ref="F25" authorId="0" shapeId="0" xr:uid="{00000000-0006-0000-0900-000003000000}">
      <text>
        <r>
          <rPr>
            <b/>
            <sz val="9"/>
            <color indexed="81"/>
            <rFont val="Tahoma"/>
            <family val="2"/>
          </rPr>
          <t>VA allows as long as less than 25% of the square footage of the home is being used.
FHA allows Interest, MIP, Taxes &amp; Insurance only.</t>
        </r>
      </text>
    </comment>
    <comment ref="H25" authorId="0" shapeId="0" xr:uid="{00000000-0006-0000-0900-000004000000}">
      <text>
        <r>
          <rPr>
            <b/>
            <sz val="9"/>
            <color indexed="81"/>
            <rFont val="Tahoma"/>
            <family val="2"/>
          </rPr>
          <t>VA allows as long as &lt;25% of the square footage of the home is being used.
FHA allows Interest, MIP, Taxes &amp; Insurance only.</t>
        </r>
      </text>
    </comment>
    <comment ref="F26" authorId="1" shapeId="0" xr:uid="{00000000-0006-0000-0900-000005000000}">
      <text>
        <r>
          <rPr>
            <b/>
            <sz val="9"/>
            <color indexed="81"/>
            <rFont val="Tahoma"/>
            <family val="2"/>
          </rPr>
          <t>Business Mileage can be filed on Schedule C or Form 4562.  Deduction can only be taken once.</t>
        </r>
      </text>
    </comment>
    <comment ref="H26" authorId="1" shapeId="0" xr:uid="{00000000-0006-0000-0900-000006000000}">
      <text>
        <r>
          <rPr>
            <b/>
            <sz val="9"/>
            <color indexed="81"/>
            <rFont val="Tahoma"/>
            <family val="2"/>
          </rPr>
          <t>Business Mileage can be filed on Schedule C or Form 4562.  Deduction can only be taken once.</t>
        </r>
      </text>
    </comment>
    <comment ref="F63" authorId="0" shapeId="0" xr:uid="{00000000-0006-0000-0900-000007000000}">
      <text>
        <r>
          <rPr>
            <b/>
            <sz val="9"/>
            <color indexed="81"/>
            <rFont val="Tahoma"/>
            <family val="2"/>
          </rPr>
          <t>Not applicable to FHA &amp; VA</t>
        </r>
      </text>
    </comment>
    <comment ref="H63" authorId="0" shapeId="0" xr:uid="{00000000-0006-0000-0900-000008000000}">
      <text>
        <r>
          <rPr>
            <b/>
            <sz val="9"/>
            <color indexed="81"/>
            <rFont val="Tahoma"/>
            <family val="2"/>
          </rPr>
          <t>Not applicable to FHA &amp; VA</t>
        </r>
      </text>
    </comment>
    <comment ref="F67" authorId="0" shapeId="0" xr:uid="{00000000-0006-0000-0900-000009000000}">
      <text>
        <r>
          <rPr>
            <b/>
            <sz val="9"/>
            <color indexed="81"/>
            <rFont val="Tahoma"/>
            <family val="2"/>
          </rPr>
          <t>VA allows as long as less than 25% of the square footage of the home is being used.
FHA allows Interest, MIP, Taxes &amp; Insurance only.</t>
        </r>
      </text>
    </comment>
    <comment ref="H67" authorId="0" shapeId="0" xr:uid="{00000000-0006-0000-0900-00000A000000}">
      <text>
        <r>
          <rPr>
            <b/>
            <sz val="9"/>
            <color indexed="81"/>
            <rFont val="Tahoma"/>
            <family val="2"/>
          </rPr>
          <t>VA allows as long as &lt;25% of the square footage of the home is being used.
FHA allows Interest, MIP, Taxes &amp; Insurance only.</t>
        </r>
      </text>
    </comment>
    <comment ref="F68" authorId="1" shapeId="0" xr:uid="{00000000-0006-0000-0900-00000B000000}">
      <text>
        <r>
          <rPr>
            <b/>
            <sz val="9"/>
            <color indexed="81"/>
            <rFont val="Tahoma"/>
            <family val="2"/>
          </rPr>
          <t>Business Mileage can be filed on Schedule C or Form 4562.  Deduction can only be taken once.</t>
        </r>
      </text>
    </comment>
    <comment ref="H68" authorId="1" shapeId="0" xr:uid="{00000000-0006-0000-0900-00000C000000}">
      <text>
        <r>
          <rPr>
            <b/>
            <sz val="9"/>
            <color indexed="81"/>
            <rFont val="Tahoma"/>
            <family val="2"/>
          </rPr>
          <t>Business Mileage can be filed on Schedule C or Form 4562.  Deduction can only be taken once.</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G17" authorId="0" shapeId="0" xr:uid="{00000000-0006-0000-0A00-000001000000}">
      <text>
        <r>
          <rPr>
            <b/>
            <sz val="10"/>
            <color indexed="81"/>
            <rFont val="Tahoma"/>
            <family val="2"/>
          </rPr>
          <t>Add the nontaxable portion of these types of income to total income.  However, caution should be exercised when including them.  These sources of income may or may not be stable or continuous.  Do not include any income that represents a one-time occurrence or is not stable.</t>
        </r>
      </text>
    </comment>
    <comment ref="J17" authorId="0" shapeId="0" xr:uid="{00000000-0006-0000-0A00-000002000000}">
      <text>
        <r>
          <rPr>
            <b/>
            <sz val="9"/>
            <color indexed="81"/>
            <rFont val="Tahoma"/>
            <family val="2"/>
          </rPr>
          <t>Add the nontaxable portion of these types of income to total income.  However, caution should be exercised when including them.  These sources of income may or may not be stable or continuous.  Do not include any income that represents a one-time occurrence or is not stable.</t>
        </r>
        <r>
          <rPr>
            <sz val="9"/>
            <color indexed="81"/>
            <rFont val="Tahoma"/>
            <family val="2"/>
          </rPr>
          <t xml:space="preserve">
</t>
        </r>
      </text>
    </comment>
    <comment ref="G20" authorId="0" shapeId="0" xr:uid="{00000000-0006-0000-0A00-000003000000}">
      <text>
        <r>
          <rPr>
            <b/>
            <sz val="9"/>
            <color indexed="81"/>
            <rFont val="Tahoma"/>
            <family val="2"/>
          </rPr>
          <t>Other income reported on Schedule F represents income received by a farmer that was not obtained through farm operations.  If this income cannot be documented to be stable, consistent and recurring, subtract other (Income) and add Other Losses.</t>
        </r>
      </text>
    </comment>
    <comment ref="J20" authorId="0" shapeId="0" xr:uid="{00000000-0006-0000-0A00-000004000000}">
      <text>
        <r>
          <rPr>
            <b/>
            <sz val="9"/>
            <color indexed="81"/>
            <rFont val="Tahoma"/>
            <family val="2"/>
          </rPr>
          <t>Other income reported on Schedule F represents income received by a farmer that was not obtained through farm operations.  If this income cannot be documented to be stable, consistent and recurring, subtract other (Income) and add Other Losses.</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temp</author>
  </authors>
  <commentList>
    <comment ref="G28" authorId="0" shapeId="0" xr:uid="{00000000-0006-0000-0B00-000001000000}">
      <text>
        <r>
          <rPr>
            <b/>
            <sz val="9"/>
            <color indexed="81"/>
            <rFont val="Tahoma"/>
            <family val="2"/>
          </rPr>
          <t>Not applicable to FHA &amp; VA</t>
        </r>
      </text>
    </comment>
    <comment ref="I28" authorId="0" shapeId="0" xr:uid="{00000000-0006-0000-0B00-000002000000}">
      <text>
        <r>
          <rPr>
            <b/>
            <sz val="9"/>
            <color indexed="81"/>
            <rFont val="Tahoma"/>
            <family val="2"/>
          </rPr>
          <t>Not applicable to FHA &amp; VA</t>
        </r>
      </text>
    </comment>
    <comment ref="G73" authorId="0" shapeId="0" xr:uid="{00000000-0006-0000-0B00-000003000000}">
      <text>
        <r>
          <rPr>
            <b/>
            <sz val="9"/>
            <color indexed="81"/>
            <rFont val="Tahoma"/>
            <family val="2"/>
          </rPr>
          <t>Not applicable to FHA &amp; VA</t>
        </r>
      </text>
    </comment>
    <comment ref="I73" authorId="0" shapeId="0" xr:uid="{00000000-0006-0000-0B00-000004000000}">
      <text>
        <r>
          <rPr>
            <b/>
            <sz val="9"/>
            <color indexed="81"/>
            <rFont val="Tahoma"/>
            <family val="2"/>
          </rPr>
          <t>Not applicable to FHA &amp; VA</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temp</author>
  </authors>
  <commentList>
    <comment ref="G39" authorId="0" shapeId="0" xr:uid="{00000000-0006-0000-0C00-000001000000}">
      <text>
        <r>
          <rPr>
            <b/>
            <sz val="9"/>
            <color indexed="81"/>
            <rFont val="Tahoma"/>
            <family val="2"/>
          </rPr>
          <t>Please note if Line 8 totals zero, the calculator will show an error message, but the business is solvent.</t>
        </r>
        <r>
          <rPr>
            <sz val="9"/>
            <color indexed="81"/>
            <rFont val="Tahoma"/>
            <family val="2"/>
          </rPr>
          <t xml:space="preserve">
</t>
        </r>
      </text>
    </comment>
    <comment ref="J39" authorId="0" shapeId="0" xr:uid="{00000000-0006-0000-0C00-000002000000}">
      <text>
        <r>
          <rPr>
            <b/>
            <sz val="9"/>
            <color indexed="81"/>
            <rFont val="Tahoma"/>
            <family val="2"/>
          </rPr>
          <t>Please note if Line 8 totals zero, the calculator will show an error message, but the business is solvent.</t>
        </r>
      </text>
    </comment>
    <comment ref="G43" authorId="0" shapeId="0" xr:uid="{00000000-0006-0000-0C00-000003000000}">
      <text>
        <r>
          <rPr>
            <b/>
            <sz val="9"/>
            <color indexed="81"/>
            <rFont val="Tahoma"/>
            <family val="2"/>
          </rPr>
          <t>Please note if Line 8 totals zero, the calculator will show an error message, but the business is solvent.</t>
        </r>
      </text>
    </comment>
    <comment ref="J43" authorId="0" shapeId="0" xr:uid="{00000000-0006-0000-0C00-000004000000}">
      <text>
        <r>
          <rPr>
            <b/>
            <sz val="9"/>
            <color indexed="81"/>
            <rFont val="Tahoma"/>
            <family val="2"/>
          </rPr>
          <t>Please note in Line 8 totals zero, the calculator will show an error message, but the business is solvent.</t>
        </r>
      </text>
    </comment>
    <comment ref="G87" authorId="0" shapeId="0" xr:uid="{00000000-0006-0000-0C00-000005000000}">
      <text>
        <r>
          <rPr>
            <b/>
            <sz val="9"/>
            <color indexed="81"/>
            <rFont val="Tahoma"/>
            <family val="2"/>
          </rPr>
          <t>Please note if Line 8 totals zero, the calculator will show an error message, but the business is solvent.</t>
        </r>
        <r>
          <rPr>
            <sz val="9"/>
            <color indexed="81"/>
            <rFont val="Tahoma"/>
            <family val="2"/>
          </rPr>
          <t xml:space="preserve">
</t>
        </r>
      </text>
    </comment>
    <comment ref="J87" authorId="0" shapeId="0" xr:uid="{00000000-0006-0000-0C00-000006000000}">
      <text>
        <r>
          <rPr>
            <b/>
            <sz val="9"/>
            <color indexed="81"/>
            <rFont val="Tahoma"/>
            <family val="2"/>
          </rPr>
          <t>Please note if Line 8 totals zero, the calculator will show an error message, but the business is solvent.</t>
        </r>
      </text>
    </comment>
    <comment ref="G91" authorId="0" shapeId="0" xr:uid="{00000000-0006-0000-0C00-000007000000}">
      <text>
        <r>
          <rPr>
            <b/>
            <sz val="9"/>
            <color indexed="81"/>
            <rFont val="Tahoma"/>
            <family val="2"/>
          </rPr>
          <t>Please note if Line 8 totals zero, the calculator will show an error message, but the business is solvent.</t>
        </r>
      </text>
    </comment>
    <comment ref="J91" authorId="0" shapeId="0" xr:uid="{00000000-0006-0000-0C00-000008000000}">
      <text>
        <r>
          <rPr>
            <b/>
            <sz val="9"/>
            <color indexed="81"/>
            <rFont val="Tahoma"/>
            <family val="2"/>
          </rPr>
          <t>Please note in Line 8 totals zero, the calculator will show an error message, but the business is solvent.</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temp</author>
  </authors>
  <commentList>
    <comment ref="F27" authorId="0" shapeId="0" xr:uid="{D533F1E3-10EF-43F3-9658-B6E6D0DC4F33}">
      <text>
        <r>
          <rPr>
            <b/>
            <sz val="9"/>
            <color indexed="81"/>
            <rFont val="Tahoma"/>
            <family val="2"/>
          </rPr>
          <t>Not applicable to FHA &amp; VA</t>
        </r>
        <r>
          <rPr>
            <sz val="9"/>
            <color indexed="81"/>
            <rFont val="Tahoma"/>
            <family val="2"/>
          </rPr>
          <t xml:space="preserve">
</t>
        </r>
      </text>
    </comment>
    <comment ref="H27" authorId="0" shapeId="0" xr:uid="{9DFDE9CF-A004-4FFE-9C6E-75049CD20F4E}">
      <text>
        <r>
          <rPr>
            <b/>
            <sz val="9"/>
            <color indexed="81"/>
            <rFont val="Tahoma"/>
            <family val="2"/>
          </rPr>
          <t>Not applicable to FHA &amp; VA</t>
        </r>
        <r>
          <rPr>
            <sz val="9"/>
            <color indexed="81"/>
            <rFont val="Tahoma"/>
            <family val="2"/>
          </rPr>
          <t xml:space="preserve">
</t>
        </r>
      </text>
    </comment>
    <comment ref="F73" authorId="0" shapeId="0" xr:uid="{FE95B24E-091C-4762-8D27-4ADED8303763}">
      <text>
        <r>
          <rPr>
            <b/>
            <sz val="9"/>
            <color indexed="81"/>
            <rFont val="Tahoma"/>
            <family val="2"/>
          </rPr>
          <t>Not applicable to FHA &amp; VA</t>
        </r>
        <r>
          <rPr>
            <sz val="9"/>
            <color indexed="81"/>
            <rFont val="Tahoma"/>
            <family val="2"/>
          </rPr>
          <t xml:space="preserve">
</t>
        </r>
      </text>
    </comment>
    <comment ref="H73" authorId="0" shapeId="0" xr:uid="{25170DEC-89B7-43A6-B8BF-918129799CD3}">
      <text>
        <r>
          <rPr>
            <b/>
            <sz val="9"/>
            <color indexed="81"/>
            <rFont val="Tahoma"/>
            <family val="2"/>
          </rPr>
          <t>Not applicable to FHA &amp; VA</t>
        </r>
        <r>
          <rPr>
            <sz val="9"/>
            <color indexed="81"/>
            <rFont val="Tahoma"/>
            <family val="2"/>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temp</author>
  </authors>
  <commentList>
    <comment ref="G25" authorId="0" shapeId="0" xr:uid="{00000000-0006-0000-0E00-000001000000}">
      <text>
        <r>
          <rPr>
            <b/>
            <sz val="9"/>
            <color indexed="81"/>
            <rFont val="Tahoma"/>
            <family val="2"/>
          </rPr>
          <t>Not applicable to FHA &amp; VA</t>
        </r>
      </text>
    </comment>
    <comment ref="I25" authorId="0" shapeId="0" xr:uid="{00000000-0006-0000-0E00-000002000000}">
      <text>
        <r>
          <rPr>
            <b/>
            <sz val="9"/>
            <color indexed="81"/>
            <rFont val="Tahoma"/>
            <family val="2"/>
          </rPr>
          <t>Not applicable to FHA &amp; VA</t>
        </r>
      </text>
    </comment>
    <comment ref="G31" authorId="0" shapeId="0" xr:uid="{00000000-0006-0000-0E00-000003000000}">
      <text>
        <r>
          <rPr>
            <b/>
            <i/>
            <sz val="12"/>
            <color indexed="10"/>
            <rFont val="Segoe UI"/>
            <family val="2"/>
          </rPr>
          <t>FNMA &amp; USDA require borrower to have 100% ownership in business to allow use of earnings for qualifying purposes.</t>
        </r>
      </text>
    </comment>
    <comment ref="I31" authorId="0" shapeId="0" xr:uid="{00000000-0006-0000-0E00-000004000000}">
      <text>
        <r>
          <rPr>
            <b/>
            <i/>
            <sz val="12"/>
            <color indexed="10"/>
            <rFont val="Segoe UI"/>
            <family val="2"/>
          </rPr>
          <t>FNMA &amp; USDA require borrower to have 100% ownership in business to allow use of earnings for qualifying purposes.</t>
        </r>
      </text>
    </comment>
    <comment ref="G72" authorId="0" shapeId="0" xr:uid="{00000000-0006-0000-0E00-000005000000}">
      <text>
        <r>
          <rPr>
            <b/>
            <sz val="9"/>
            <color indexed="81"/>
            <rFont val="Tahoma"/>
            <family val="2"/>
          </rPr>
          <t>Not applicable to FHA &amp; VA</t>
        </r>
      </text>
    </comment>
    <comment ref="I72" authorId="0" shapeId="0" xr:uid="{00000000-0006-0000-0E00-000006000000}">
      <text>
        <r>
          <rPr>
            <b/>
            <sz val="9"/>
            <color indexed="81"/>
            <rFont val="Tahoma"/>
            <family val="2"/>
          </rPr>
          <t>Not applicable to FHA &amp; VA</t>
        </r>
      </text>
    </comment>
    <comment ref="G78" authorId="0" shapeId="0" xr:uid="{00000000-0006-0000-0E00-000007000000}">
      <text>
        <r>
          <rPr>
            <b/>
            <i/>
            <sz val="12"/>
            <color indexed="10"/>
            <rFont val="Segoe UI"/>
            <family val="2"/>
          </rPr>
          <t>FNMA &amp; USDA require borrower to have 100% ownership in business to allow use of earnings for qualifying purposes.</t>
        </r>
      </text>
    </comment>
    <comment ref="I78" authorId="0" shapeId="0" xr:uid="{00000000-0006-0000-0E00-000008000000}">
      <text>
        <r>
          <rPr>
            <b/>
            <i/>
            <sz val="12"/>
            <color indexed="10"/>
            <rFont val="Segoe UI"/>
            <family val="2"/>
          </rPr>
          <t>FNMA &amp; USDA require borrower to have 100% ownership in business to allow use of earnings for qualifying purposes.</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6" authorId="0" shapeId="0" xr:uid="{00000000-0006-0000-1100-000001000000}">
      <text>
        <r>
          <rPr>
            <sz val="9"/>
            <color indexed="81"/>
            <rFont val="Calibri"/>
            <family val="2"/>
            <scheme val="minor"/>
          </rPr>
          <t>Verify property still owned by Borrower.</t>
        </r>
      </text>
    </comment>
    <comment ref="K6" authorId="0" shapeId="0" xr:uid="{00000000-0006-0000-1100-000002000000}">
      <text>
        <r>
          <rPr>
            <sz val="9"/>
            <color indexed="81"/>
            <rFont val="Calibri"/>
            <family val="2"/>
            <scheme val="minor"/>
          </rPr>
          <t>Verify property still owned by Borrower.</t>
        </r>
      </text>
    </comment>
    <comment ref="I11" authorId="0" shapeId="0" xr:uid="{00000000-0006-0000-1100-000003000000}">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t>
        </r>
      </text>
    </comment>
    <comment ref="K11" authorId="0" shapeId="0" xr:uid="{00000000-0006-0000-1100-000004000000}">
      <text>
        <r>
          <rPr>
            <b/>
            <sz val="9"/>
            <color indexed="81"/>
            <rFont val="Calibri"/>
            <family val="2"/>
            <scheme val="minor"/>
          </rPr>
          <t>Number of Months in Service MUST be greater than Zero to use Step 1.</t>
        </r>
      </text>
    </comment>
    <comment ref="I20" authorId="0" shapeId="0" xr:uid="{00000000-0006-0000-1100-000005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0" authorId="0" shapeId="0" xr:uid="{00000000-0006-0000-1100-000006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40" authorId="0" shapeId="0" xr:uid="{00000000-0006-0000-1100-000007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40" authorId="0" shapeId="0" xr:uid="{00000000-0006-0000-1100-000008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58" authorId="0" shapeId="0" xr:uid="{00000000-0006-0000-1100-000009000000}">
      <text>
        <r>
          <rPr>
            <sz val="9"/>
            <color indexed="81"/>
            <rFont val="Calibri"/>
            <family val="2"/>
            <scheme val="minor"/>
          </rPr>
          <t>Verify property still owned by Borrower.</t>
        </r>
      </text>
    </comment>
    <comment ref="K58" authorId="0" shapeId="0" xr:uid="{00000000-0006-0000-1100-00000A000000}">
      <text>
        <r>
          <rPr>
            <sz val="9"/>
            <color indexed="81"/>
            <rFont val="Calibri"/>
            <family val="2"/>
            <scheme val="minor"/>
          </rPr>
          <t>Verify property still owned by Borrower.</t>
        </r>
      </text>
    </comment>
    <comment ref="I72" authorId="0" shapeId="0" xr:uid="{00000000-0006-0000-1100-00000B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72" authorId="0" shapeId="0" xr:uid="{00000000-0006-0000-1100-00000C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92" authorId="0" shapeId="0" xr:uid="{00000000-0006-0000-1100-00000D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92" authorId="0" shapeId="0" xr:uid="{00000000-0006-0000-1100-00000E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109" authorId="0" shapeId="0" xr:uid="{00000000-0006-0000-1100-00000F000000}">
      <text>
        <r>
          <rPr>
            <sz val="9"/>
            <color indexed="81"/>
            <rFont val="Calibri"/>
            <family val="2"/>
            <scheme val="minor"/>
          </rPr>
          <t>Verify property still owned by Borrower.</t>
        </r>
      </text>
    </comment>
    <comment ref="K109" authorId="0" shapeId="0" xr:uid="{00000000-0006-0000-1100-000010000000}">
      <text>
        <r>
          <rPr>
            <sz val="9"/>
            <color indexed="81"/>
            <rFont val="Calibri"/>
            <family val="2"/>
            <scheme val="minor"/>
          </rPr>
          <t>Verify property still owned by Borrower.</t>
        </r>
      </text>
    </comment>
    <comment ref="I114" authorId="0" shapeId="0" xr:uid="{00000000-0006-0000-1100-000011000000}">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t>
        </r>
      </text>
    </comment>
    <comment ref="K114" authorId="0" shapeId="0" xr:uid="{00000000-0006-0000-1100-000012000000}">
      <text>
        <r>
          <rPr>
            <b/>
            <sz val="9"/>
            <color indexed="81"/>
            <rFont val="Calibri"/>
            <family val="2"/>
            <scheme val="minor"/>
          </rPr>
          <t>Number of Months in Service MUST be greater than Zero to use Step 1.</t>
        </r>
      </text>
    </comment>
    <comment ref="I123" authorId="0" shapeId="0" xr:uid="{00000000-0006-0000-1100-000013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23" authorId="0" shapeId="0" xr:uid="{00000000-0006-0000-1100-000014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43" authorId="0" shapeId="0" xr:uid="{00000000-0006-0000-1100-000015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143" authorId="0" shapeId="0" xr:uid="{00000000-0006-0000-1100-000016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160" authorId="0" shapeId="0" xr:uid="{00000000-0006-0000-1100-000017000000}">
      <text>
        <r>
          <rPr>
            <sz val="9"/>
            <color indexed="81"/>
            <rFont val="Calibri"/>
            <family val="2"/>
            <scheme val="minor"/>
          </rPr>
          <t>Verify property still owned by Borrower.</t>
        </r>
      </text>
    </comment>
    <comment ref="K160" authorId="0" shapeId="0" xr:uid="{00000000-0006-0000-1100-000018000000}">
      <text>
        <r>
          <rPr>
            <sz val="9"/>
            <color indexed="81"/>
            <rFont val="Calibri"/>
            <family val="2"/>
            <scheme val="minor"/>
          </rPr>
          <t>Verify property still owned by Borrower.</t>
        </r>
      </text>
    </comment>
    <comment ref="I174" authorId="0" shapeId="0" xr:uid="{00000000-0006-0000-1100-000019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74" authorId="0" shapeId="0" xr:uid="{00000000-0006-0000-1100-00001A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94" authorId="0" shapeId="0" xr:uid="{00000000-0006-0000-1100-00001B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194" authorId="0" shapeId="0" xr:uid="{00000000-0006-0000-1100-00001C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22" authorId="0" shapeId="0" xr:uid="{00000000-0006-0000-1200-000001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2" authorId="0" shapeId="0" xr:uid="{00000000-0006-0000-1200-000002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M22" authorId="0" shapeId="0" xr:uid="{00000000-0006-0000-1200-000003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73" authorId="0" shapeId="0" xr:uid="{00000000-0006-0000-1200-000004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73" authorId="0" shapeId="0" xr:uid="{00000000-0006-0000-1200-000005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M73" authorId="0" shapeId="0" xr:uid="{00000000-0006-0000-1200-000006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7" authorId="0" shapeId="0" xr:uid="{00000000-0006-0000-1300-000001000000}">
      <text>
        <r>
          <rPr>
            <sz val="9"/>
            <color indexed="81"/>
            <rFont val="Calibri"/>
            <family val="2"/>
            <scheme val="minor"/>
          </rPr>
          <t>Verify Property still owned by Borrower.</t>
        </r>
      </text>
    </comment>
    <comment ref="K7" authorId="0" shapeId="0" xr:uid="{00000000-0006-0000-1300-000002000000}">
      <text>
        <r>
          <rPr>
            <sz val="9"/>
            <color indexed="81"/>
            <rFont val="Calibri"/>
            <family val="2"/>
            <scheme val="minor"/>
          </rPr>
          <t>Verify property still owned by Borrower.</t>
        </r>
      </text>
    </comment>
    <comment ref="I23" authorId="0" shapeId="0" xr:uid="{00000000-0006-0000-1300-000003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3" authorId="0" shapeId="0" xr:uid="{00000000-0006-0000-1300-000004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65" authorId="0" shapeId="0" xr:uid="{00000000-0006-0000-1300-000005000000}">
      <text>
        <r>
          <rPr>
            <sz val="9"/>
            <color indexed="81"/>
            <rFont val="Calibri"/>
            <family val="2"/>
            <scheme val="minor"/>
          </rPr>
          <t>Verify Property still owned by Borrower.</t>
        </r>
      </text>
    </comment>
    <comment ref="K65" authorId="0" shapeId="0" xr:uid="{00000000-0006-0000-1300-000006000000}">
      <text>
        <r>
          <rPr>
            <sz val="9"/>
            <color indexed="81"/>
            <rFont val="Calibri"/>
            <family val="2"/>
            <scheme val="minor"/>
          </rPr>
          <t>Verify property still owned by Borrower.</t>
        </r>
      </text>
    </comment>
    <comment ref="I81" authorId="0" shapeId="0" xr:uid="{00000000-0006-0000-1300-000007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81" authorId="0" shapeId="0" xr:uid="{00000000-0006-0000-1300-000008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68" authorId="0" shapeId="0" xr:uid="{00000000-0006-0000-1300-000009000000}">
      <text>
        <r>
          <rPr>
            <sz val="9"/>
            <color indexed="81"/>
            <rFont val="Calibri"/>
            <family val="2"/>
            <scheme val="minor"/>
          </rPr>
          <t>Verify Property still owned by Borrower.</t>
        </r>
      </text>
    </comment>
    <comment ref="K168" authorId="0" shapeId="0" xr:uid="{00000000-0006-0000-1300-00000A000000}">
      <text>
        <r>
          <rPr>
            <sz val="9"/>
            <color indexed="81"/>
            <rFont val="Calibri"/>
            <family val="2"/>
            <scheme val="minor"/>
          </rPr>
          <t>Verify property still owned by Borrower.</t>
        </r>
      </text>
    </comment>
    <comment ref="C184" authorId="0" shapeId="0" xr:uid="{00000000-0006-0000-1300-00000B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184" authorId="0" shapeId="0" xr:uid="{00000000-0006-0000-1300-00000C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84" authorId="0" shapeId="0" xr:uid="{00000000-0006-0000-1300-00000D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02" authorId="0" shapeId="0" xr:uid="{00000000-0006-0000-1300-00000E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202" authorId="0" shapeId="0" xr:uid="{00000000-0006-0000-1300-00000F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221" authorId="0" shapeId="0" xr:uid="{00000000-0006-0000-1300-000010000000}">
      <text>
        <r>
          <rPr>
            <sz val="9"/>
            <color indexed="81"/>
            <rFont val="Calibri"/>
            <family val="2"/>
            <scheme val="minor"/>
          </rPr>
          <t>Verify Property still owned by Borrower.</t>
        </r>
      </text>
    </comment>
    <comment ref="K221" authorId="0" shapeId="0" xr:uid="{00000000-0006-0000-1300-000011000000}">
      <text>
        <r>
          <rPr>
            <sz val="9"/>
            <color indexed="81"/>
            <rFont val="Calibri"/>
            <family val="2"/>
            <scheme val="minor"/>
          </rPr>
          <t>Verify property still owned by Borrower.</t>
        </r>
      </text>
    </comment>
    <comment ref="C237" authorId="0" shapeId="0" xr:uid="{00000000-0006-0000-1300-000012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237" authorId="0" shapeId="0" xr:uid="{00000000-0006-0000-1300-000013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37" authorId="0" shapeId="0" xr:uid="{00000000-0006-0000-1300-000014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58" authorId="0" shapeId="0" xr:uid="{00000000-0006-0000-1300-000015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258" authorId="0" shapeId="0" xr:uid="{00000000-0006-0000-1300-000016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276" authorId="0" shapeId="0" xr:uid="{00000000-0006-0000-1300-000017000000}">
      <text>
        <r>
          <rPr>
            <sz val="9"/>
            <color indexed="81"/>
            <rFont val="Calibri"/>
            <family val="2"/>
            <scheme val="minor"/>
          </rPr>
          <t>Verify Property still owned by Borrower.</t>
        </r>
      </text>
    </comment>
    <comment ref="K276" authorId="0" shapeId="0" xr:uid="{00000000-0006-0000-1300-000018000000}">
      <text>
        <r>
          <rPr>
            <sz val="9"/>
            <color indexed="81"/>
            <rFont val="Calibri"/>
            <family val="2"/>
            <scheme val="minor"/>
          </rPr>
          <t>Verify property still owned by Borrower.</t>
        </r>
      </text>
    </comment>
    <comment ref="C292" authorId="0" shapeId="0" xr:uid="{00000000-0006-0000-1300-000019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292" authorId="0" shapeId="0" xr:uid="{00000000-0006-0000-1300-00001A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92" authorId="0" shapeId="0" xr:uid="{00000000-0006-0000-1300-00001B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310" authorId="0" shapeId="0" xr:uid="{00000000-0006-0000-1300-00001C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310" authorId="0" shapeId="0" xr:uid="{00000000-0006-0000-1300-00001D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List>
</comments>
</file>

<file path=xl/sharedStrings.xml><?xml version="1.0" encoding="utf-8"?>
<sst xmlns="http://schemas.openxmlformats.org/spreadsheetml/2006/main" count="1631" uniqueCount="499">
  <si>
    <t>BORROWER:</t>
  </si>
  <si>
    <t>EMPLOYER:</t>
  </si>
  <si>
    <t xml:space="preserve"> </t>
  </si>
  <si>
    <t>Hourly Base Income</t>
  </si>
  <si>
    <t>X</t>
  </si>
  <si>
    <t>Weekly Base Income</t>
  </si>
  <si>
    <t>52/12=</t>
  </si>
  <si>
    <t>Bi-weekly Base Income</t>
  </si>
  <si>
    <t>26/12=</t>
  </si>
  <si>
    <t>Monthly Base Income</t>
  </si>
  <si>
    <t>1=</t>
  </si>
  <si>
    <t>Annual Base Income</t>
  </si>
  <si>
    <t>/</t>
  </si>
  <si>
    <t>12=</t>
  </si>
  <si>
    <t>OVERTIME</t>
  </si>
  <si>
    <t>COMMISSIONS</t>
  </si>
  <si>
    <t>BONUS</t>
  </si>
  <si>
    <t>FIXED INCOME CALCULATIONS</t>
  </si>
  <si>
    <t>Monthly Amount</t>
  </si>
  <si>
    <t xml:space="preserve">VA Disability </t>
  </si>
  <si>
    <t>Child Support</t>
  </si>
  <si>
    <t>Alimony</t>
  </si>
  <si>
    <t>BUSINESS #1</t>
  </si>
  <si>
    <t>Total Income for Tax Year</t>
  </si>
  <si>
    <t>MONTHLY INCOME</t>
  </si>
  <si>
    <t>Base</t>
  </si>
  <si>
    <t xml:space="preserve">SOCIAL SECURITY, VA DISABILITY, PENSION, 
CHILD SUPPORT,  ALIMONY </t>
  </si>
  <si>
    <t>SELF EMPLOYMENT FOR SOLE PROPRIETOR SCHEDULE C</t>
  </si>
  <si>
    <r>
      <t>Social Security/Disability</t>
    </r>
    <r>
      <rPr>
        <b/>
        <sz val="11"/>
        <color rgb="FFFF0000"/>
        <rFont val="Calibri"/>
        <family val="2"/>
        <scheme val="minor"/>
      </rPr>
      <t xml:space="preserve"> (Non-Taxable)</t>
    </r>
  </si>
  <si>
    <r>
      <t>Social Security/Disability</t>
    </r>
    <r>
      <rPr>
        <b/>
        <sz val="11"/>
        <rFont val="Calibri"/>
        <family val="2"/>
        <scheme val="minor"/>
      </rPr>
      <t xml:space="preserve"> </t>
    </r>
    <r>
      <rPr>
        <b/>
        <sz val="11"/>
        <color rgb="FFFF0000"/>
        <rFont val="Calibri"/>
        <family val="2"/>
        <scheme val="minor"/>
      </rPr>
      <t>(Taxable)</t>
    </r>
  </si>
  <si>
    <t>Monthly</t>
  </si>
  <si>
    <t>INCOME CALCULATIONS</t>
  </si>
  <si>
    <t>BAS</t>
  </si>
  <si>
    <t>BAH</t>
  </si>
  <si>
    <t>ACTIVE DUTY MILITARY INCOME</t>
  </si>
  <si>
    <t>24 Month Average</t>
  </si>
  <si>
    <t>24/12=</t>
  </si>
  <si>
    <t>x</t>
  </si>
  <si>
    <t>Hrs per week x 52/12</t>
  </si>
  <si>
    <t>Gross Up %</t>
  </si>
  <si>
    <t>Grossed up income cannot be used in qualifying Residual Income</t>
  </si>
  <si>
    <t>BAH/BAS may be grossed up by the Veterans actual tax bracket as verified from tax returns</t>
  </si>
  <si>
    <t xml:space="preserve">Enter %  </t>
  </si>
  <si>
    <t>Enter as Negative</t>
  </si>
  <si>
    <t>24 MONTH AVERAGE INCOME</t>
  </si>
  <si>
    <t>Mortgage, Note, Bond payable in less than 1 year</t>
  </si>
  <si>
    <t>**A 2 year average should be used for borrowers with bonus income, but no earned bonus for the current year**</t>
  </si>
  <si>
    <t>(Must have a history of receiving the bonus income for qualifying purposes)</t>
  </si>
  <si>
    <t>TOTALS</t>
  </si>
  <si>
    <t>Income Calculation Explanation:</t>
  </si>
  <si>
    <t>=</t>
  </si>
  <si>
    <t>cannot be counted if the borrower is using the interest-bearing or dividend-producing asset as the</t>
  </si>
  <si>
    <t>source of the down payment or closing costs.</t>
  </si>
  <si>
    <t>cash flow.</t>
  </si>
  <si>
    <t>Any taxable interest or dividend income that is not recurring must be deducted from the borrowers</t>
  </si>
  <si>
    <t>Interest Income</t>
  </si>
  <si>
    <t>Dividend Income</t>
  </si>
  <si>
    <t>SCHEDULE B
INTEREST AND DIVIDEND INCOME</t>
  </si>
  <si>
    <t xml:space="preserve">The taxable interest and dividend income that is reported on IRS Form 1040, Schedule B, may be </t>
  </si>
  <si>
    <t>counted as stable income only if it has been received for the past 2 years.  However, the income</t>
  </si>
  <si>
    <t>Qualifying Income Used</t>
  </si>
  <si>
    <t>Semi-Monthly Base Income</t>
  </si>
  <si>
    <t>Tax Year</t>
  </si>
  <si>
    <t>Monthly Income</t>
  </si>
  <si>
    <t>BUSINESS 2</t>
  </si>
  <si>
    <t>BUSINESS 1</t>
  </si>
  <si>
    <t>Rental Income (Loss)</t>
  </si>
  <si>
    <t>Monthly Rental Income (Loss)</t>
  </si>
  <si>
    <t>Calculation #1</t>
  </si>
  <si>
    <t>Calculation #2</t>
  </si>
  <si>
    <t>If income not used from this worksheet as calculated, please provide income calculation explanation below:</t>
  </si>
  <si>
    <t>Income</t>
  </si>
  <si>
    <t>TOTAL</t>
  </si>
  <si>
    <t>RESIDUAL INCOME WORKSHEET</t>
  </si>
  <si>
    <t>Gross Monthly Income</t>
  </si>
  <si>
    <t>Monthly Housing Expense (PITIA)</t>
  </si>
  <si>
    <t>a. Principal &amp; Interest</t>
  </si>
  <si>
    <t>Monthly Debts &amp; Obligations</t>
  </si>
  <si>
    <t>a. Auto Loan(s)</t>
  </si>
  <si>
    <t>b. Revolving Charge Accounts</t>
  </si>
  <si>
    <t>c. Installment Loans</t>
  </si>
  <si>
    <t>d. Child Care Expenses (Child Support/Alimony)</t>
  </si>
  <si>
    <t>PROPOSED LOAN AMOUNT</t>
  </si>
  <si>
    <t>Monthly Income Taxes</t>
  </si>
  <si>
    <t>a. Federal Income Tax</t>
  </si>
  <si>
    <t>b. State Income Tax</t>
  </si>
  <si>
    <t>c. Social Security/Medicare (7.65% / 15.3% SE)</t>
  </si>
  <si>
    <t>Residual Income</t>
  </si>
  <si>
    <t>Region</t>
  </si>
  <si>
    <t>States</t>
  </si>
  <si>
    <t>Northeast</t>
  </si>
  <si>
    <t>Midwest</t>
  </si>
  <si>
    <t>South</t>
  </si>
  <si>
    <t>West</t>
  </si>
  <si>
    <t>IA, IL, IN, KS, MI, MN, MO, ND, NE, OH, SD, WI</t>
  </si>
  <si>
    <t>AL, AR, DC, DE, FL, GA, KY, LA, MD, MS, NC, OK, PR, SC, TN, TX, VA, VI, WV</t>
  </si>
  <si>
    <t>AK, AZ, CA, CO, HI, ID, MT, MN, NV, OR, UT, WA, WY</t>
  </si>
  <si>
    <t>CT, MA, ME, NH, NJ, NY, PA, RI, VT</t>
  </si>
  <si>
    <t xml:space="preserve">Use 14¢ x subject property gross living area (1000 sq. ft. home = $140.00)
</t>
  </si>
  <si>
    <t>CO-BORROWER:</t>
  </si>
  <si>
    <r>
      <t>d. Other (</t>
    </r>
    <r>
      <rPr>
        <i/>
        <sz val="11"/>
        <color theme="1"/>
        <rFont val="Calibri"/>
        <family val="2"/>
        <scheme val="minor"/>
      </rPr>
      <t>Specify</t>
    </r>
    <r>
      <rPr>
        <sz val="11"/>
        <color theme="1"/>
        <rFont val="Calibri"/>
        <family val="2"/>
        <scheme val="minor"/>
      </rPr>
      <t>)</t>
    </r>
  </si>
  <si>
    <t>Net Take Home Pay</t>
  </si>
  <si>
    <t>b. Balance Available for Family Support</t>
  </si>
  <si>
    <t xml:space="preserve">a. Amount required for family size </t>
  </si>
  <si>
    <t>Include all members of the household regardless of the relationship from the chart to the right.</t>
  </si>
  <si>
    <t>Rental Income Worksheet
Individual Rental Income from Investment Property(s): Monthly Qualifying Rental Income (or Loss)</t>
  </si>
  <si>
    <t>Documentation Required:</t>
  </si>
  <si>
    <t>Enter</t>
  </si>
  <si>
    <t>Property 1</t>
  </si>
  <si>
    <t>Property 2</t>
  </si>
  <si>
    <r>
      <rPr>
        <sz val="10"/>
        <color theme="1"/>
        <rFont val="Cambria"/>
        <family val="1"/>
      </rPr>
      <t>⇒</t>
    </r>
    <r>
      <rPr>
        <sz val="10"/>
        <color theme="1"/>
        <rFont val="Calibri"/>
        <family val="2"/>
      </rPr>
      <t xml:space="preserve">  </t>
    </r>
    <r>
      <rPr>
        <sz val="10"/>
        <color theme="1"/>
        <rFont val="Calibri"/>
        <family val="2"/>
        <scheme val="minor"/>
      </rPr>
      <t xml:space="preserve">Schedule E (IRS Form 1040) </t>
    </r>
    <r>
      <rPr>
        <b/>
        <sz val="10"/>
        <color theme="1"/>
        <rFont val="Calibri"/>
        <family val="2"/>
        <scheme val="minor"/>
      </rPr>
      <t>OR</t>
    </r>
  </si>
  <si>
    <r>
      <rPr>
        <sz val="10"/>
        <color theme="1"/>
        <rFont val="Cambria"/>
        <family val="1"/>
      </rPr>
      <t>⇒</t>
    </r>
    <r>
      <rPr>
        <sz val="10"/>
        <color theme="1"/>
        <rFont val="Calibri"/>
        <family val="2"/>
      </rPr>
      <t xml:space="preserve">  </t>
    </r>
    <r>
      <rPr>
        <sz val="10"/>
        <color theme="1"/>
        <rFont val="Calibri"/>
        <family val="2"/>
        <scheme val="minor"/>
      </rPr>
      <t>Lease Agreement or FNMA Form 1007 or Form 1025</t>
    </r>
  </si>
  <si>
    <r>
      <rPr>
        <b/>
        <sz val="10"/>
        <color theme="1"/>
        <rFont val="Calibri"/>
        <family val="2"/>
        <scheme val="minor"/>
      </rPr>
      <t xml:space="preserve">Step 1:  </t>
    </r>
    <r>
      <rPr>
        <sz val="10"/>
        <color theme="1"/>
        <rFont val="Calibri"/>
        <family val="2"/>
        <scheme val="minor"/>
      </rPr>
      <t xml:space="preserve">Schedule E, determine the number of months the property was in service by dividing the Fair Rental Days by 30.
</t>
    </r>
    <r>
      <rPr>
        <i/>
        <sz val="10"/>
        <color theme="1"/>
        <rFont val="Calibri"/>
        <family val="2"/>
        <scheme val="minor"/>
      </rPr>
      <t>If Fair Rental Days are not reported, the property is considered</t>
    </r>
    <r>
      <rPr>
        <i/>
        <u/>
        <sz val="10"/>
        <color theme="1"/>
        <rFont val="Calibri"/>
        <family val="2"/>
        <scheme val="minor"/>
      </rPr>
      <t xml:space="preserve"> in service</t>
    </r>
    <r>
      <rPr>
        <i/>
        <sz val="10"/>
        <color theme="1"/>
        <rFont val="Calibri"/>
        <family val="2"/>
        <scheme val="minor"/>
      </rPr>
      <t xml:space="preserve"> for 12 months unless there is evidence of a shorter term.</t>
    </r>
  </si>
  <si>
    <r>
      <rPr>
        <b/>
        <sz val="10"/>
        <color theme="1"/>
        <rFont val="Calibri"/>
        <family val="2"/>
        <scheme val="minor"/>
      </rPr>
      <t>Step 1</t>
    </r>
    <r>
      <rPr>
        <sz val="10"/>
        <color theme="1"/>
        <rFont val="Calibri"/>
        <family val="2"/>
        <scheme val="minor"/>
      </rPr>
      <t>: Enter number of months property in Service</t>
    </r>
  </si>
  <si>
    <t>Step 2 A - Schedule E - Part 1</t>
  </si>
  <si>
    <t>A1</t>
  </si>
  <si>
    <t>A2</t>
  </si>
  <si>
    <t>Subtract Total expenses (Line 20)</t>
  </si>
  <si>
    <t>A3</t>
  </si>
  <si>
    <t>Add Insurance (Line 9)</t>
  </si>
  <si>
    <t>A4</t>
  </si>
  <si>
    <t>Add Mortgage Interest (Line 12)</t>
  </si>
  <si>
    <t>A5</t>
  </si>
  <si>
    <t>Add Taxes (Line 16)</t>
  </si>
  <si>
    <t>A6</t>
  </si>
  <si>
    <r>
      <t xml:space="preserve">Add HOA Dues </t>
    </r>
    <r>
      <rPr>
        <i/>
        <sz val="10"/>
        <color theme="1"/>
        <rFont val="Calibri"/>
        <family val="2"/>
        <scheme val="minor"/>
      </rPr>
      <t>(Must be specifically identified on Schedule E)</t>
    </r>
  </si>
  <si>
    <t>A7</t>
  </si>
  <si>
    <t>Add Depreciation Expense or Depletion (Line 18)</t>
  </si>
  <si>
    <t>A8</t>
  </si>
  <si>
    <r>
      <t xml:space="preserve">Add 1-time expense (e.g. casualty loss). </t>
    </r>
    <r>
      <rPr>
        <i/>
        <sz val="10"/>
        <color theme="1"/>
        <rFont val="Calibri"/>
        <family val="2"/>
        <scheme val="minor"/>
      </rPr>
      <t>There must be evidence of the nature of the 1-time extraordinary expense.</t>
    </r>
  </si>
  <si>
    <t>Equals</t>
  </si>
  <si>
    <t>Equals Adjusted Rental Income</t>
  </si>
  <si>
    <t>A9</t>
  </si>
  <si>
    <r>
      <t>Divide number of months the property was in service (</t>
    </r>
    <r>
      <rPr>
        <b/>
        <sz val="10"/>
        <color theme="1"/>
        <rFont val="Calibri"/>
        <family val="2"/>
        <scheme val="minor"/>
      </rPr>
      <t>Step 1 Result</t>
    </r>
    <r>
      <rPr>
        <sz val="10"/>
        <color theme="1"/>
        <rFont val="Calibri"/>
        <family val="2"/>
        <scheme val="minor"/>
      </rPr>
      <t>)</t>
    </r>
  </si>
  <si>
    <t>Equals Adjusted Monthly Rental Income</t>
  </si>
  <si>
    <t>A10</t>
  </si>
  <si>
    <r>
      <t>Subtract Proposed PITIA (</t>
    </r>
    <r>
      <rPr>
        <i/>
        <sz val="10"/>
        <color theme="1"/>
        <rFont val="Calibri"/>
        <family val="2"/>
        <scheme val="minor"/>
      </rPr>
      <t>subject</t>
    </r>
    <r>
      <rPr>
        <sz val="10"/>
        <color theme="1"/>
        <rFont val="Calibri"/>
        <family val="2"/>
        <scheme val="minor"/>
      </rPr>
      <t xml:space="preserve">) </t>
    </r>
    <r>
      <rPr>
        <b/>
        <sz val="10"/>
        <color theme="1"/>
        <rFont val="Calibri"/>
        <family val="2"/>
        <scheme val="minor"/>
      </rPr>
      <t xml:space="preserve">OR </t>
    </r>
    <r>
      <rPr>
        <sz val="10"/>
        <color theme="1"/>
        <rFont val="Calibri"/>
        <family val="2"/>
        <scheme val="minor"/>
      </rPr>
      <t>Existing PITIA (</t>
    </r>
    <r>
      <rPr>
        <i/>
        <sz val="10"/>
        <color theme="1"/>
        <rFont val="Calibri"/>
        <family val="2"/>
        <scheme val="minor"/>
      </rPr>
      <t>non-subject</t>
    </r>
    <r>
      <rPr>
        <sz val="10"/>
        <color theme="1"/>
        <rFont val="Calibri"/>
        <family val="2"/>
        <scheme val="minor"/>
      </rPr>
      <t>)</t>
    </r>
  </si>
  <si>
    <t>Step 2A</t>
  </si>
  <si>
    <t>RESULT: Monthly qualifying rental income (or loss)</t>
  </si>
  <si>
    <r>
      <rPr>
        <sz val="11"/>
        <color theme="1"/>
        <rFont val="Calibri"/>
        <family val="2"/>
        <scheme val="minor"/>
      </rPr>
      <t xml:space="preserve"> </t>
    </r>
    <r>
      <rPr>
        <b/>
        <sz val="11"/>
        <color theme="1"/>
        <rFont val="Calibri"/>
        <family val="2"/>
        <scheme val="minor"/>
      </rPr>
      <t>Step 2 B</t>
    </r>
    <r>
      <rPr>
        <sz val="11"/>
        <color theme="1"/>
        <rFont val="Calibri"/>
        <family val="2"/>
        <scheme val="minor"/>
      </rPr>
      <t xml:space="preserve"> </t>
    </r>
    <r>
      <rPr>
        <b/>
        <sz val="11"/>
        <color theme="1"/>
        <rFont val="Calibri"/>
        <family val="2"/>
        <scheme val="minor"/>
      </rPr>
      <t>Lease Agreement OR FNMA Form 1007 or Form 1025</t>
    </r>
    <r>
      <rPr>
        <sz val="10"/>
        <color theme="1"/>
        <rFont val="Calibri"/>
        <family val="2"/>
        <scheme val="minor"/>
      </rPr>
      <t xml:space="preserve">
This method is used when the transaction is a purchase, the property was acquired subsequent to the most recent tax filing (copy of HUD1 required to verify purchase), or HBFS has justification for using a lease agreement.</t>
    </r>
  </si>
  <si>
    <t>B1</t>
  </si>
  <si>
    <r>
      <t xml:space="preserve">Enter the gross monthly rent (from lease agreement) or market rent (reported on Form 1007 or Form 1025).
</t>
    </r>
    <r>
      <rPr>
        <i/>
        <sz val="10"/>
        <color theme="1"/>
        <rFont val="Calibri"/>
        <family val="2"/>
        <scheme val="minor"/>
      </rPr>
      <t>For multiple-unit properties, combine gross rent from all units.</t>
    </r>
  </si>
  <si>
    <t>B2</t>
  </si>
  <si>
    <r>
      <t xml:space="preserve">Multiply gross monthly rent or market rent by 75%.  </t>
    </r>
    <r>
      <rPr>
        <i/>
        <sz val="10"/>
        <color theme="1"/>
        <rFont val="Calibri"/>
        <family val="2"/>
        <scheme val="minor"/>
      </rPr>
      <t>The remaining 25% accounts for vacancy loss, maintenance and management expenses.</t>
    </r>
  </si>
  <si>
    <t>Equals adjusted monthly rental income</t>
  </si>
  <si>
    <t>B3</t>
  </si>
  <si>
    <t>Subtract proposed PITIA (subject) OR Existing PITIA (non-subject)</t>
  </si>
  <si>
    <t>Step 2B</t>
  </si>
  <si>
    <t>RESULT:  Monthly qualifying rental income (or loss)</t>
  </si>
  <si>
    <t>Step 3:  Determine the qualifying impact using the result of Step 2A or Step 2B.</t>
  </si>
  <si>
    <r>
      <t xml:space="preserve">If the combined result of </t>
    </r>
    <r>
      <rPr>
        <b/>
        <sz val="10"/>
        <rFont val="Calibri"/>
        <family val="2"/>
        <scheme val="minor"/>
      </rPr>
      <t>Step 2A</t>
    </r>
    <r>
      <rPr>
        <sz val="10"/>
        <rFont val="Calibri"/>
        <family val="2"/>
        <scheme val="minor"/>
      </rPr>
      <t xml:space="preserve"> or </t>
    </r>
    <r>
      <rPr>
        <b/>
        <sz val="10"/>
        <rFont val="Calibri"/>
        <family val="2"/>
        <scheme val="minor"/>
      </rPr>
      <t xml:space="preserve">Step 2B </t>
    </r>
    <r>
      <rPr>
        <sz val="10"/>
        <color theme="1"/>
        <rFont val="Calibri"/>
        <family val="2"/>
        <scheme val="minor"/>
      </rPr>
      <t xml:space="preserve">is </t>
    </r>
    <r>
      <rPr>
        <b/>
        <sz val="10"/>
        <color theme="1"/>
        <rFont val="Calibri"/>
        <family val="2"/>
        <scheme val="minor"/>
      </rPr>
      <t>positive,</t>
    </r>
    <r>
      <rPr>
        <sz val="10"/>
        <color theme="1"/>
        <rFont val="Calibri"/>
        <family val="2"/>
        <scheme val="minor"/>
      </rPr>
      <t xml:space="preserve"> add the positive amount to the borrower's monthly qualifying income.  </t>
    </r>
    <r>
      <rPr>
        <b/>
        <i/>
        <sz val="10"/>
        <color theme="1"/>
        <rFont val="Calibri"/>
        <family val="2"/>
        <scheme val="minor"/>
      </rPr>
      <t>Because the PITIA expense was included in the calculation above, do not add it to the debt-to-income ratio.</t>
    </r>
  </si>
  <si>
    <r>
      <t>If the combined result of</t>
    </r>
    <r>
      <rPr>
        <sz val="10"/>
        <color rgb="FFFF0000"/>
        <rFont val="Calibri"/>
        <family val="2"/>
        <scheme val="minor"/>
      </rPr>
      <t xml:space="preserve"> </t>
    </r>
    <r>
      <rPr>
        <b/>
        <sz val="10"/>
        <rFont val="Calibri"/>
        <family val="2"/>
        <scheme val="minor"/>
      </rPr>
      <t>Step 2A</t>
    </r>
    <r>
      <rPr>
        <sz val="10"/>
        <rFont val="Calibri"/>
        <family val="2"/>
        <scheme val="minor"/>
      </rPr>
      <t xml:space="preserve"> or </t>
    </r>
    <r>
      <rPr>
        <b/>
        <sz val="10"/>
        <rFont val="Calibri"/>
        <family val="2"/>
        <scheme val="minor"/>
      </rPr>
      <t>Step 2B</t>
    </r>
    <r>
      <rPr>
        <sz val="10"/>
        <color theme="1"/>
        <rFont val="Calibri"/>
        <family val="2"/>
        <scheme val="minor"/>
      </rPr>
      <t xml:space="preserve"> is </t>
    </r>
    <r>
      <rPr>
        <b/>
        <sz val="10"/>
        <color theme="1"/>
        <rFont val="Calibri"/>
        <family val="2"/>
        <scheme val="minor"/>
      </rPr>
      <t>negative</t>
    </r>
    <r>
      <rPr>
        <sz val="10"/>
        <color theme="1"/>
        <rFont val="Calibri"/>
        <family val="2"/>
        <scheme val="minor"/>
      </rPr>
      <t>, include the amount of the loss in the borrower's monthly obligations when calculating DTI ratio.</t>
    </r>
  </si>
  <si>
    <t>Data Entry</t>
  </si>
  <si>
    <t>Monthly Income and Combined Housing Expenses</t>
  </si>
  <si>
    <t>Mortgage Liabilities</t>
  </si>
  <si>
    <t>Subject
Property</t>
  </si>
  <si>
    <t>Enter the amount of the monthly qualifying income (positive result) or monthly qualifying loss (negative result) in "Gross Rent".</t>
  </si>
  <si>
    <t>For refinance transactions, identify the mortgage as a subject property lien.</t>
  </si>
  <si>
    <t>Non-Subject
Property</t>
  </si>
  <si>
    <t>Enter the amount of the monthly qualifying income (positive result) or monthly qualifying loss (negative result) in "REO (Page 3 1003)".</t>
  </si>
  <si>
    <t>Identify the mortgage as a
rental property lien.</t>
  </si>
  <si>
    <t>Property 3</t>
  </si>
  <si>
    <t>Property 4</t>
  </si>
  <si>
    <r>
      <t xml:space="preserve">If the combined result of </t>
    </r>
    <r>
      <rPr>
        <b/>
        <sz val="10"/>
        <rFont val="Calibri"/>
        <family val="2"/>
        <scheme val="minor"/>
      </rPr>
      <t>Step 2A</t>
    </r>
    <r>
      <rPr>
        <sz val="10"/>
        <rFont val="Calibri"/>
        <family val="2"/>
        <scheme val="minor"/>
      </rPr>
      <t xml:space="preserve"> or </t>
    </r>
    <r>
      <rPr>
        <b/>
        <sz val="10"/>
        <rFont val="Calibri"/>
        <family val="2"/>
        <scheme val="minor"/>
      </rPr>
      <t xml:space="preserve">Step 2B </t>
    </r>
    <r>
      <rPr>
        <sz val="10"/>
        <rFont val="Calibri"/>
        <family val="2"/>
        <scheme val="minor"/>
      </rPr>
      <t xml:space="preserve">is </t>
    </r>
    <r>
      <rPr>
        <b/>
        <sz val="10"/>
        <rFont val="Calibri"/>
        <family val="2"/>
        <scheme val="minor"/>
      </rPr>
      <t>positive,</t>
    </r>
    <r>
      <rPr>
        <sz val="10"/>
        <rFont val="Calibri"/>
        <family val="2"/>
        <scheme val="minor"/>
      </rPr>
      <t xml:space="preserve"> add the positive amount to the borrower's monthly qualifying income.  </t>
    </r>
    <r>
      <rPr>
        <b/>
        <i/>
        <sz val="10"/>
        <rFont val="Calibri"/>
        <family val="2"/>
        <scheme val="minor"/>
      </rPr>
      <t>Because the PITIA expense was included in the calculation above, do not add it to the debt-to-income ratio.</t>
    </r>
  </si>
  <si>
    <r>
      <t xml:space="preserve">If the combined result of </t>
    </r>
    <r>
      <rPr>
        <b/>
        <sz val="10"/>
        <rFont val="Calibri"/>
        <family val="2"/>
        <scheme val="minor"/>
      </rPr>
      <t>Step 2A</t>
    </r>
    <r>
      <rPr>
        <sz val="10"/>
        <rFont val="Calibri"/>
        <family val="2"/>
        <scheme val="minor"/>
      </rPr>
      <t xml:space="preserve"> or </t>
    </r>
    <r>
      <rPr>
        <b/>
        <sz val="10"/>
        <rFont val="Calibri"/>
        <family val="2"/>
        <scheme val="minor"/>
      </rPr>
      <t>Step 2B</t>
    </r>
    <r>
      <rPr>
        <sz val="10"/>
        <rFont val="Calibri"/>
        <family val="2"/>
        <scheme val="minor"/>
      </rPr>
      <t xml:space="preserve"> is </t>
    </r>
    <r>
      <rPr>
        <b/>
        <sz val="10"/>
        <rFont val="Calibri"/>
        <family val="2"/>
        <scheme val="minor"/>
      </rPr>
      <t>negative</t>
    </r>
    <r>
      <rPr>
        <sz val="10"/>
        <rFont val="Calibri"/>
        <family val="2"/>
        <scheme val="minor"/>
      </rPr>
      <t>, include the amount of the loss in the borrower's monthly obligations when calculating DTI ratio.</t>
    </r>
  </si>
  <si>
    <t>Rental Income Worksheet
Principal Residence 2-4 Unit Property: Monthly Qualfying Rental Income</t>
  </si>
  <si>
    <t>Address of Principal Residence:</t>
  </si>
  <si>
    <r>
      <rPr>
        <sz val="10"/>
        <color theme="1"/>
        <rFont val="Cambria"/>
        <family val="1"/>
      </rPr>
      <t>⇒</t>
    </r>
    <r>
      <rPr>
        <sz val="10"/>
        <color theme="1"/>
        <rFont val="Calibri"/>
        <family val="2"/>
      </rPr>
      <t xml:space="preserve">  </t>
    </r>
    <r>
      <rPr>
        <sz val="10"/>
        <color theme="1"/>
        <rFont val="Calibri"/>
        <family val="2"/>
        <scheme val="minor"/>
      </rPr>
      <t>Lease Agreement or FNMA Form 1025</t>
    </r>
  </si>
  <si>
    <t>Unit</t>
  </si>
  <si>
    <r>
      <rPr>
        <b/>
        <sz val="10"/>
        <color theme="1"/>
        <rFont val="Calibri"/>
        <family val="2"/>
        <scheme val="minor"/>
      </rPr>
      <t>Step 1</t>
    </r>
    <r>
      <rPr>
        <sz val="10"/>
        <color theme="1"/>
        <rFont val="Calibri"/>
        <family val="2"/>
        <scheme val="minor"/>
      </rPr>
      <t>: Number of months property in Service</t>
    </r>
  </si>
  <si>
    <t>Total Expenses (Line 20)</t>
  </si>
  <si>
    <t>Subtract</t>
  </si>
  <si>
    <t>Insurance Expense (Line 9)</t>
  </si>
  <si>
    <t>Add</t>
  </si>
  <si>
    <t>Mortgage Interest (Line 12)</t>
  </si>
  <si>
    <t>Tax Expense (Line 16)</t>
  </si>
  <si>
    <r>
      <t xml:space="preserve">HOA Dues </t>
    </r>
    <r>
      <rPr>
        <i/>
        <sz val="10"/>
        <color theme="1"/>
        <rFont val="Calibri"/>
        <family val="2"/>
        <scheme val="minor"/>
      </rPr>
      <t>(Must be specifically identified on Schedule E)</t>
    </r>
  </si>
  <si>
    <t>Depreciation or Depletion (Line 18)</t>
  </si>
  <si>
    <r>
      <t xml:space="preserve">One-time expense (e.g. casualty loss).  </t>
    </r>
    <r>
      <rPr>
        <i/>
        <sz val="10"/>
        <color theme="1"/>
        <rFont val="Calibri"/>
        <family val="2"/>
        <scheme val="minor"/>
      </rPr>
      <t>There must be evidence of the nature of the one-time extraordinary expense.</t>
    </r>
  </si>
  <si>
    <t>Adjusted monthly rental income</t>
  </si>
  <si>
    <t>Total</t>
  </si>
  <si>
    <r>
      <t>Number of Months the property in service (</t>
    </r>
    <r>
      <rPr>
        <b/>
        <sz val="10"/>
        <color theme="1"/>
        <rFont val="Calibri"/>
        <family val="2"/>
        <scheme val="minor"/>
      </rPr>
      <t>Step 1 Result</t>
    </r>
    <r>
      <rPr>
        <sz val="10"/>
        <color theme="1"/>
        <rFont val="Calibri"/>
        <family val="2"/>
        <scheme val="minor"/>
      </rPr>
      <t>)</t>
    </r>
  </si>
  <si>
    <t>Divide</t>
  </si>
  <si>
    <t>Monthly qualifying rental income</t>
  </si>
  <si>
    <t>Result</t>
  </si>
  <si>
    <r>
      <rPr>
        <sz val="11"/>
        <color theme="1"/>
        <rFont val="Calibri"/>
        <family val="2"/>
        <scheme val="minor"/>
      </rPr>
      <t xml:space="preserve"> </t>
    </r>
    <r>
      <rPr>
        <b/>
        <sz val="11"/>
        <color theme="1"/>
        <rFont val="Calibri"/>
        <family val="2"/>
        <scheme val="minor"/>
      </rPr>
      <t>Step 2 B</t>
    </r>
    <r>
      <rPr>
        <sz val="11"/>
        <color theme="1"/>
        <rFont val="Calibri"/>
        <family val="2"/>
        <scheme val="minor"/>
      </rPr>
      <t xml:space="preserve"> </t>
    </r>
    <r>
      <rPr>
        <b/>
        <sz val="11"/>
        <color theme="1"/>
        <rFont val="Calibri"/>
        <family val="2"/>
        <scheme val="minor"/>
      </rPr>
      <t>Lease Agreement OR FNMA Form 1025</t>
    </r>
    <r>
      <rPr>
        <sz val="10"/>
        <color theme="1"/>
        <rFont val="Calibri"/>
        <family val="2"/>
        <scheme val="minor"/>
      </rPr>
      <t xml:space="preserve">
This method is used when the transaction is a purchase or the property was acquired subsequent to  most recent tax filing.</t>
    </r>
  </si>
  <si>
    <t>Enter the gross monthly rent (from lease agreement) or market rent (reported on Form 1007 or Form 1025).</t>
  </si>
  <si>
    <t>Multiply</t>
  </si>
  <si>
    <r>
      <t>Combine the monthly rental income of all non-owner occupied rental units</t>
    </r>
    <r>
      <rPr>
        <i/>
        <sz val="10"/>
        <color theme="1"/>
        <rFont val="Calibri"/>
        <family val="2"/>
        <scheme val="minor"/>
      </rPr>
      <t xml:space="preserve"> (up to a maximum of 3 rental units since rental income is not eligible on the unit occupied by the borrower).</t>
    </r>
  </si>
  <si>
    <t>Monthly qualifying rental income (or loss)</t>
  </si>
  <si>
    <t>3A</t>
  </si>
  <si>
    <t>Add the monthly qualifying rental income to the borrower's monthly qualifying income.</t>
  </si>
  <si>
    <t>3B</t>
  </si>
  <si>
    <r>
      <t xml:space="preserve">Identify the full amount of the PITIA as the borrower's primary hosuing expense and include it in the debt-to-income ratio.
</t>
    </r>
    <r>
      <rPr>
        <i/>
        <sz val="10"/>
        <color theme="1"/>
        <rFont val="Calibri"/>
        <family val="2"/>
        <scheme val="minor"/>
      </rPr>
      <t>Use proposed PITIA when the subject proeprty; existing PITIA when not the subject property.</t>
    </r>
  </si>
  <si>
    <t>Enter the amount of the monthly qualifying income in "Gross Rents"</t>
  </si>
  <si>
    <t>Include as the borrower's primary housing expense.  For refinance transactions, identify the mortgage as the subject property lien</t>
  </si>
  <si>
    <t>Enter the amount of the monthly qualifying income in "REO".</t>
  </si>
  <si>
    <t>Include as the borrower's primary housing expense.</t>
  </si>
  <si>
    <t>Rental Income Worksheet
Business Rental Income from Investment Property(s)
Qualifying impact of Mortgage Investment Property PITIA Expense</t>
  </si>
  <si>
    <r>
      <rPr>
        <sz val="10"/>
        <color theme="1"/>
        <rFont val="Cambria"/>
        <family val="1"/>
      </rPr>
      <t>⇒</t>
    </r>
    <r>
      <rPr>
        <sz val="10"/>
        <color theme="1"/>
        <rFont val="Calibri"/>
        <family val="2"/>
      </rPr>
      <t xml:space="preserve">  </t>
    </r>
    <r>
      <rPr>
        <sz val="10"/>
        <color theme="1"/>
        <rFont val="Calibri"/>
        <family val="2"/>
        <scheme val="minor"/>
      </rPr>
      <t xml:space="preserve">IRS Form 8825
(filed with either IRS Form 1065 or 1120S) </t>
    </r>
    <r>
      <rPr>
        <b/>
        <sz val="10"/>
        <color theme="1"/>
        <rFont val="Calibri"/>
        <family val="2"/>
        <scheme val="minor"/>
      </rPr>
      <t>OR</t>
    </r>
  </si>
  <si>
    <r>
      <rPr>
        <sz val="10"/>
        <color theme="1"/>
        <rFont val="Cambria"/>
        <family val="1"/>
      </rPr>
      <t>⇒</t>
    </r>
    <r>
      <rPr>
        <sz val="10"/>
        <color theme="1"/>
        <rFont val="Calibri"/>
        <family val="2"/>
      </rPr>
      <t xml:space="preserve">  </t>
    </r>
    <r>
      <rPr>
        <sz val="10"/>
        <color theme="1"/>
        <rFont val="Calibri"/>
        <family val="2"/>
        <scheme val="minor"/>
      </rPr>
      <t>Lease Agreement</t>
    </r>
  </si>
  <si>
    <t>Enter the mortgagee</t>
  </si>
  <si>
    <t>Enter the loan number</t>
  </si>
  <si>
    <r>
      <rPr>
        <b/>
        <sz val="10"/>
        <color theme="1"/>
        <rFont val="Calibri"/>
        <family val="2"/>
        <scheme val="minor"/>
      </rPr>
      <t xml:space="preserve">Step 1:  </t>
    </r>
    <r>
      <rPr>
        <sz val="10"/>
        <color theme="1"/>
        <rFont val="Calibri"/>
        <family val="2"/>
        <scheme val="minor"/>
      </rPr>
      <t xml:space="preserve">IRS Form 8825, determine the number of months the property was in service by dividing the Fair Rental Days by 30.
</t>
    </r>
    <r>
      <rPr>
        <i/>
        <sz val="10"/>
        <color theme="1"/>
        <rFont val="Calibri"/>
        <family val="2"/>
        <scheme val="minor"/>
      </rPr>
      <t>If Fair Rental Days are not reported, the property is considered</t>
    </r>
    <r>
      <rPr>
        <i/>
        <u/>
        <sz val="10"/>
        <color theme="1"/>
        <rFont val="Calibri"/>
        <family val="2"/>
        <scheme val="minor"/>
      </rPr>
      <t xml:space="preserve"> in service</t>
    </r>
    <r>
      <rPr>
        <i/>
        <sz val="10"/>
        <color theme="1"/>
        <rFont val="Calibri"/>
        <family val="2"/>
        <scheme val="minor"/>
      </rPr>
      <t xml:space="preserve"> for 12 months unless there is evidence of a shorter term.</t>
    </r>
  </si>
  <si>
    <t>Step 2 A - IRS Form 8825</t>
  </si>
  <si>
    <t>Rents Received (Line 2)</t>
  </si>
  <si>
    <t>Total Expenses (Line 16)</t>
  </si>
  <si>
    <t>Insurance Expense (Line 7)</t>
  </si>
  <si>
    <t>Mortgage Interest (Line 9)</t>
  </si>
  <si>
    <t>Tax Expense (Line 11)</t>
  </si>
  <si>
    <t>Depreciation (Line 14)</t>
  </si>
  <si>
    <r>
      <t xml:space="preserve">One-time expense (e.g. casualty loss). </t>
    </r>
    <r>
      <rPr>
        <i/>
        <sz val="10"/>
        <color theme="1"/>
        <rFont val="Calibri"/>
        <family val="2"/>
        <scheme val="minor"/>
      </rPr>
      <t>There must be evidence of the nature of the one-time extraordinary expense.</t>
    </r>
  </si>
  <si>
    <t>Adjusted rental income</t>
  </si>
  <si>
    <r>
      <t>Proposed PITIA (</t>
    </r>
    <r>
      <rPr>
        <i/>
        <sz val="10"/>
        <color theme="1"/>
        <rFont val="Calibri"/>
        <family val="2"/>
        <scheme val="minor"/>
      </rPr>
      <t>subject</t>
    </r>
    <r>
      <rPr>
        <sz val="10"/>
        <color theme="1"/>
        <rFont val="Calibri"/>
        <family val="2"/>
        <scheme val="minor"/>
      </rPr>
      <t xml:space="preserve">) </t>
    </r>
    <r>
      <rPr>
        <b/>
        <sz val="10"/>
        <color theme="1"/>
        <rFont val="Calibri"/>
        <family val="2"/>
        <scheme val="minor"/>
      </rPr>
      <t xml:space="preserve">OR </t>
    </r>
    <r>
      <rPr>
        <sz val="10"/>
        <color theme="1"/>
        <rFont val="Calibri"/>
        <family val="2"/>
        <scheme val="minor"/>
      </rPr>
      <t>Existing PITIA (</t>
    </r>
    <r>
      <rPr>
        <i/>
        <sz val="10"/>
        <color theme="1"/>
        <rFont val="Calibri"/>
        <family val="2"/>
        <scheme val="minor"/>
      </rPr>
      <t>non-subject</t>
    </r>
    <r>
      <rPr>
        <sz val="10"/>
        <color theme="1"/>
        <rFont val="Calibri"/>
        <family val="2"/>
        <scheme val="minor"/>
      </rPr>
      <t>)</t>
    </r>
  </si>
  <si>
    <t>Monthly property cash flow:</t>
  </si>
  <si>
    <r>
      <t xml:space="preserve">Enter the gross monthly rent (from lease agreement).
</t>
    </r>
    <r>
      <rPr>
        <i/>
        <sz val="10"/>
        <color theme="1"/>
        <rFont val="Calibri"/>
        <family val="2"/>
        <scheme val="minor"/>
      </rPr>
      <t>For multiple-unit properties, combine gross rent from all units.</t>
    </r>
  </si>
  <si>
    <t>Adjusted monthly rents</t>
  </si>
  <si>
    <t>Subtract proposed PITIA (for subject property) or existing PITIA (for non-subject property).</t>
  </si>
  <si>
    <r>
      <rPr>
        <sz val="10"/>
        <color theme="1"/>
        <rFont val="Calibri"/>
        <family val="2"/>
        <scheme val="minor"/>
      </rPr>
      <t xml:space="preserve">If the result of </t>
    </r>
    <r>
      <rPr>
        <b/>
        <sz val="10"/>
        <color theme="1"/>
        <rFont val="Calibri"/>
        <family val="2"/>
        <scheme val="minor"/>
      </rPr>
      <t>Step 2A</t>
    </r>
    <r>
      <rPr>
        <sz val="10"/>
        <color theme="1"/>
        <rFont val="Calibri"/>
        <family val="2"/>
        <scheme val="minor"/>
      </rPr>
      <t xml:space="preserve">  or </t>
    </r>
    <r>
      <rPr>
        <b/>
        <sz val="10"/>
        <color theme="1"/>
        <rFont val="Calibri"/>
        <family val="2"/>
        <scheme val="minor"/>
      </rPr>
      <t>2B</t>
    </r>
    <r>
      <rPr>
        <sz val="10"/>
        <color theme="1"/>
        <rFont val="Calibri"/>
        <family val="2"/>
        <scheme val="minor"/>
      </rPr>
      <t xml:space="preserve"> is </t>
    </r>
    <r>
      <rPr>
        <b/>
        <i/>
        <sz val="10"/>
        <color theme="1"/>
        <rFont val="Calibri"/>
        <family val="2"/>
        <scheme val="minor"/>
      </rPr>
      <t>negative</t>
    </r>
    <r>
      <rPr>
        <sz val="10"/>
        <color theme="1"/>
        <rFont val="Calibri"/>
        <family val="2"/>
        <scheme val="minor"/>
      </rPr>
      <t>, include this loss, not to exceed the monthly PITIA expense, in the debt-to-income ratio.</t>
    </r>
  </si>
  <si>
    <r>
      <t xml:space="preserve">If the result of </t>
    </r>
    <r>
      <rPr>
        <b/>
        <sz val="10"/>
        <color theme="1"/>
        <rFont val="Calibri"/>
        <family val="2"/>
        <scheme val="minor"/>
      </rPr>
      <t>Step 2A</t>
    </r>
    <r>
      <rPr>
        <sz val="10"/>
        <color theme="1"/>
        <rFont val="Calibri"/>
        <family val="2"/>
        <scheme val="minor"/>
      </rPr>
      <t xml:space="preserve"> or </t>
    </r>
    <r>
      <rPr>
        <b/>
        <sz val="10"/>
        <color theme="1"/>
        <rFont val="Calibri"/>
        <family val="2"/>
        <scheme val="minor"/>
      </rPr>
      <t>2B</t>
    </r>
    <r>
      <rPr>
        <sz val="10"/>
        <color theme="1"/>
        <rFont val="Calibri"/>
        <family val="2"/>
        <scheme val="minor"/>
      </rPr>
      <t xml:space="preserve"> is </t>
    </r>
    <r>
      <rPr>
        <b/>
        <i/>
        <sz val="10"/>
        <color theme="1"/>
        <rFont val="Calibri"/>
        <family val="2"/>
        <scheme val="minor"/>
      </rPr>
      <t>positive</t>
    </r>
    <r>
      <rPr>
        <sz val="10"/>
        <color theme="1"/>
        <rFont val="Calibri"/>
        <family val="2"/>
        <scheme val="minor"/>
      </rPr>
      <t>, the full amount of the PITIA expense has been offset.  Do not include in the debt-to-income ratio.</t>
    </r>
  </si>
  <si>
    <t xml:space="preserve"> Data Entry</t>
  </si>
  <si>
    <t>Monthly Income and
Combined Housing Expenses</t>
  </si>
  <si>
    <t>Enter the amount of the negative monthly property cash flow in "Gross Rent".  If the monthly cash flow is positive, enter $0.00</t>
  </si>
  <si>
    <r>
      <t xml:space="preserve">If REO Schedule is completed, confirm that the "Net Rental Income" field reflects either:
</t>
    </r>
    <r>
      <rPr>
        <sz val="10"/>
        <color theme="1"/>
        <rFont val="Cambria"/>
        <family val="1"/>
      </rPr>
      <t xml:space="preserve">1. </t>
    </r>
    <r>
      <rPr>
        <sz val="10"/>
        <color theme="1"/>
        <rFont val="Calibri"/>
        <family val="2"/>
      </rPr>
      <t>The amount of the property cash flow if it is negative, or
2. $0.00 if the monthly property cash flow is positive.</t>
    </r>
  </si>
  <si>
    <t>Enter the amount of the negative monthly property cash flow in "REO".  If the monthly property cas flow is positive, enter $0.00.</t>
  </si>
  <si>
    <t>+</t>
  </si>
  <si>
    <t>PROPERTY 1</t>
  </si>
  <si>
    <t>PROPERTY 2</t>
  </si>
  <si>
    <t>Underwriter Comments:</t>
  </si>
  <si>
    <t>SCHEDULE F
(Profit or Loss from Farming)</t>
  </si>
  <si>
    <t xml:space="preserve">Borrower: </t>
  </si>
  <si>
    <r>
      <rPr>
        <sz val="11"/>
        <color theme="0"/>
        <rFont val="Calibri"/>
        <family val="2"/>
        <scheme val="minor"/>
      </rPr>
      <t>"</t>
    </r>
    <r>
      <rPr>
        <sz val="11"/>
        <color theme="1"/>
        <rFont val="Calibri"/>
        <family val="2"/>
        <scheme val="minor"/>
      </rPr>
      <t>+/</t>
    </r>
    <r>
      <rPr>
        <sz val="11"/>
        <color rgb="FFFF0000"/>
        <rFont val="Calibri"/>
        <family val="2"/>
        <scheme val="minor"/>
      </rPr>
      <t>-</t>
    </r>
  </si>
  <si>
    <t>Enter as negative if "Other" (Income)</t>
  </si>
  <si>
    <t>Non-taxable income cannot be grossed up.</t>
  </si>
  <si>
    <t>Enter Income as positive (Loss) as negative</t>
  </si>
  <si>
    <t>Enter the amount of the monthly qualifying income (positive result) or monthly qualifying loss (negative result) from Step 2A or 2B in "Gross Rent".</t>
  </si>
  <si>
    <r>
      <t xml:space="preserve">In general, HBFS does not make loans to farmers unless the subject property is </t>
    </r>
    <r>
      <rPr>
        <u/>
        <sz val="14"/>
        <color theme="1"/>
        <rFont val="Calibri"/>
        <family val="2"/>
        <scheme val="minor"/>
      </rPr>
      <t>not</t>
    </r>
    <r>
      <rPr>
        <sz val="14"/>
        <color theme="1"/>
        <rFont val="Calibri"/>
        <family val="2"/>
        <scheme val="minor"/>
      </rPr>
      <t xml:space="preserve"> the income-producing farm.</t>
    </r>
  </si>
  <si>
    <t>Base Pay</t>
  </si>
  <si>
    <t>Flight Pay</t>
  </si>
  <si>
    <t>Hazard Duty Pay</t>
  </si>
  <si>
    <t>Enter pay type above</t>
  </si>
  <si>
    <t>Underwriter Income Calculation Comments:</t>
  </si>
  <si>
    <r>
      <t xml:space="preserve">Pension/Annuity </t>
    </r>
    <r>
      <rPr>
        <b/>
        <sz val="11"/>
        <color rgb="FFFF0000"/>
        <rFont val="Calibri"/>
        <family val="2"/>
        <scheme val="minor"/>
      </rPr>
      <t>(Non-Taxable)</t>
    </r>
  </si>
  <si>
    <r>
      <t>Pension/Annuity</t>
    </r>
    <r>
      <rPr>
        <b/>
        <sz val="11"/>
        <color rgb="FFFF0000"/>
        <rFont val="Calibri"/>
        <family val="2"/>
        <scheme val="minor"/>
      </rPr>
      <t xml:space="preserve"> (Taxable)</t>
    </r>
  </si>
  <si>
    <r>
      <t xml:space="preserve">Pension/Annuity </t>
    </r>
    <r>
      <rPr>
        <b/>
        <sz val="11"/>
        <color rgb="FFFF0000"/>
        <rFont val="Calibri"/>
        <family val="2"/>
        <scheme val="minor"/>
      </rPr>
      <t>(Taxable)</t>
    </r>
  </si>
  <si>
    <r>
      <t xml:space="preserve">SELF EMPLOYMENT C CORP INCOME 
</t>
    </r>
    <r>
      <rPr>
        <b/>
        <sz val="14"/>
        <rFont val="Calibri"/>
        <family val="2"/>
        <scheme val="minor"/>
      </rPr>
      <t>(1120)</t>
    </r>
  </si>
  <si>
    <t>(Schedule L - Line 17 form 1120)</t>
  </si>
  <si>
    <t>Travel, Meals &amp; Entertainment Exclusion</t>
  </si>
  <si>
    <t>BUSINESS #2</t>
  </si>
  <si>
    <t>Loan #</t>
  </si>
  <si>
    <t>Rate</t>
  </si>
  <si>
    <t>Calculation</t>
  </si>
  <si>
    <t>Source</t>
  </si>
  <si>
    <t>Paid from Date</t>
  </si>
  <si>
    <t>Paid to Date</t>
  </si>
  <si>
    <t>Number of Months</t>
  </si>
  <si>
    <t>YTD Pay</t>
  </si>
  <si>
    <t>Hourly</t>
  </si>
  <si>
    <t>Borrower base pay was used YTD lower but the reasons are documented in file.</t>
  </si>
  <si>
    <t>Weekly</t>
  </si>
  <si>
    <t>Quarterly</t>
  </si>
  <si>
    <t>Borrower changed jobs new salary higher than previous employment.</t>
  </si>
  <si>
    <t>Every two weeks</t>
  </si>
  <si>
    <t>Semi-Annual</t>
  </si>
  <si>
    <t>Borrower was part time and is now full time.</t>
  </si>
  <si>
    <t>Twice a month</t>
  </si>
  <si>
    <t>Annual</t>
  </si>
  <si>
    <t xml:space="preserve">Borrower was  on comission/bonus now on base pay. </t>
  </si>
  <si>
    <t>Annually</t>
  </si>
  <si>
    <t>Pay Stubs</t>
  </si>
  <si>
    <t>VOE</t>
  </si>
  <si>
    <t>Divided by # 
of months</t>
  </si>
  <si>
    <t>Divided by #
of months</t>
  </si>
  <si>
    <t>Borrower</t>
  </si>
  <si>
    <t>Borrower's Income for Tax Year</t>
  </si>
  <si>
    <t>b. Other Financing</t>
  </si>
  <si>
    <t>c. Hazard/Homeowners Insurance</t>
  </si>
  <si>
    <t>d. Real Estate/Property Taxes</t>
  </si>
  <si>
    <t>e. Mortgage Insurance (FHA MIP)</t>
  </si>
  <si>
    <t>g. Other</t>
  </si>
  <si>
    <t>h. Maintenance &amp; Utilities (subject property)</t>
  </si>
  <si>
    <t>f. HOA Dues/Assessments</t>
  </si>
  <si>
    <t>Enter Rents received (Line 3)</t>
  </si>
  <si>
    <r>
      <t xml:space="preserve">Rents Received from </t>
    </r>
    <r>
      <rPr>
        <b/>
        <sz val="10"/>
        <color theme="1"/>
        <rFont val="Calibri"/>
        <family val="2"/>
        <scheme val="minor"/>
      </rPr>
      <t xml:space="preserve">Non-Owner Occupied </t>
    </r>
    <r>
      <rPr>
        <sz val="10"/>
        <color theme="1"/>
        <rFont val="Calibri"/>
        <family val="2"/>
        <scheme val="minor"/>
      </rPr>
      <t xml:space="preserve">Units </t>
    </r>
    <r>
      <rPr>
        <u/>
        <sz val="10"/>
        <color theme="1"/>
        <rFont val="Calibri"/>
        <family val="2"/>
        <scheme val="minor"/>
      </rPr>
      <t>ONLY</t>
    </r>
    <r>
      <rPr>
        <sz val="10"/>
        <color theme="1"/>
        <rFont val="Calibri"/>
        <family val="2"/>
        <scheme val="minor"/>
      </rPr>
      <t xml:space="preserve">
</t>
    </r>
    <r>
      <rPr>
        <i/>
        <sz val="10"/>
        <color theme="1"/>
        <rFont val="Calibri"/>
        <family val="2"/>
        <scheme val="minor"/>
      </rPr>
      <t>May enter individual unit(s) or combine
(Line 3)</t>
    </r>
  </si>
  <si>
    <r>
      <t xml:space="preserve">Ordinary Income (Loss) </t>
    </r>
    <r>
      <rPr>
        <sz val="8"/>
        <color theme="1"/>
        <rFont val="Calibri"/>
        <family val="2"/>
        <scheme val="minor"/>
      </rPr>
      <t>Box 1 K-1</t>
    </r>
  </si>
  <si>
    <t>(Loss) Enter as Negative</t>
  </si>
  <si>
    <r>
      <t xml:space="preserve">Net Rental RE; Other Net Income (Loss) </t>
    </r>
    <r>
      <rPr>
        <sz val="8"/>
        <color theme="1"/>
        <rFont val="Calibri"/>
        <family val="2"/>
        <scheme val="minor"/>
      </rPr>
      <t>Box 2 and/or 3 K-1</t>
    </r>
  </si>
  <si>
    <t>2 Year history required</t>
  </si>
  <si>
    <t>Adjustments to Business Cash Flow</t>
  </si>
  <si>
    <t>(Income) Enter as Negative</t>
  </si>
  <si>
    <t>Mortgages, Notes, Bonds payable in less than 1 year</t>
  </si>
  <si>
    <t xml:space="preserve">Non-deductible Travel &amp; Entertainment </t>
  </si>
  <si>
    <r>
      <t xml:space="preserve">CORPORATION    </t>
    </r>
    <r>
      <rPr>
        <sz val="11"/>
        <rFont val="Calibri"/>
        <family val="2"/>
        <scheme val="minor"/>
      </rPr>
      <t>(Need 1040 &amp; Form 1120 with attachments as shown on 1120)</t>
    </r>
  </si>
  <si>
    <t>FHA RENTAL INCOME
SUBJECT PROPERTY</t>
  </si>
  <si>
    <t>Gross Rental Income</t>
  </si>
  <si>
    <t>Monthly Gross Rental</t>
  </si>
  <si>
    <r>
      <t xml:space="preserve">Percentage of Ownership </t>
    </r>
    <r>
      <rPr>
        <sz val="8"/>
        <rFont val="Calibri"/>
        <family val="2"/>
        <scheme val="minor"/>
      </rPr>
      <t>(Box J)</t>
    </r>
  </si>
  <si>
    <r>
      <t xml:space="preserve">Nonrecurring Other (Income) Loss </t>
    </r>
    <r>
      <rPr>
        <sz val="8"/>
        <color theme="1"/>
        <rFont val="Calibri"/>
        <family val="2"/>
        <scheme val="minor"/>
      </rPr>
      <t>(Line 7)</t>
    </r>
  </si>
  <si>
    <r>
      <t xml:space="preserve">Ordinary (Income) Loss from </t>
    </r>
    <r>
      <rPr>
        <b/>
        <sz val="11"/>
        <color theme="1"/>
        <rFont val="Calibri"/>
        <family val="2"/>
        <scheme val="minor"/>
      </rPr>
      <t>Other</t>
    </r>
    <r>
      <rPr>
        <sz val="11"/>
        <color theme="1"/>
        <rFont val="Calibri"/>
        <family val="2"/>
        <scheme val="minor"/>
      </rPr>
      <t xml:space="preserve"> P-Ships </t>
    </r>
    <r>
      <rPr>
        <sz val="8"/>
        <color theme="1"/>
        <rFont val="Calibri"/>
        <family val="2"/>
        <scheme val="minor"/>
      </rPr>
      <t>(Line 4)</t>
    </r>
  </si>
  <si>
    <r>
      <t xml:space="preserve">Depreciation </t>
    </r>
    <r>
      <rPr>
        <sz val="8"/>
        <rFont val="Calibri"/>
        <family val="2"/>
        <scheme val="minor"/>
      </rPr>
      <t>(Line 16c)</t>
    </r>
  </si>
  <si>
    <r>
      <t xml:space="preserve">Depletion </t>
    </r>
    <r>
      <rPr>
        <sz val="8"/>
        <color theme="1"/>
        <rFont val="Calibri"/>
        <family val="2"/>
        <scheme val="minor"/>
      </rPr>
      <t>(Line 17)</t>
    </r>
  </si>
  <si>
    <r>
      <t xml:space="preserve">Amortization/Casualty Loss </t>
    </r>
    <r>
      <rPr>
        <sz val="8"/>
        <color theme="1"/>
        <rFont val="Calibri"/>
        <family val="2"/>
        <scheme val="minor"/>
      </rPr>
      <t xml:space="preserve">(Line 20) </t>
    </r>
    <r>
      <rPr>
        <sz val="11"/>
        <color theme="1"/>
        <rFont val="Calibri"/>
        <family val="2"/>
        <scheme val="minor"/>
      </rPr>
      <t>*</t>
    </r>
    <r>
      <rPr>
        <sz val="8"/>
        <color theme="1"/>
        <rFont val="Calibri"/>
        <family val="2"/>
        <scheme val="minor"/>
      </rPr>
      <t xml:space="preserve"> </t>
    </r>
  </si>
  <si>
    <t>K1 / 1120S
S-Corporation Earnings</t>
  </si>
  <si>
    <t>K1 / 1065
Partnership Earnings</t>
  </si>
  <si>
    <r>
      <t xml:space="preserve">Percentage of Ownership </t>
    </r>
    <r>
      <rPr>
        <sz val="8"/>
        <rFont val="Calibri"/>
        <family val="2"/>
        <scheme val="minor"/>
      </rPr>
      <t>(Box F)</t>
    </r>
  </si>
  <si>
    <t>(Schedule M-1 Line 3b)</t>
  </si>
  <si>
    <t>* Amortization/Casualty Loss is disclosed in sub-schedule that rolls up to Line 20</t>
  </si>
  <si>
    <t>* Amorization/Casualty Loss is disclosed in sub-schedule that rolls up to Line 20</t>
  </si>
  <si>
    <t>ANNUAL INCOME</t>
  </si>
  <si>
    <t>Adjustments Subtotal</t>
  </si>
  <si>
    <t>K1 Earnings</t>
  </si>
  <si>
    <r>
      <rPr>
        <b/>
        <sz val="11"/>
        <color theme="1"/>
        <rFont val="Calibri"/>
        <family val="2"/>
        <scheme val="minor"/>
      </rPr>
      <t>FNMA:</t>
    </r>
    <r>
      <rPr>
        <sz val="11"/>
        <color theme="1"/>
        <rFont val="Calibri"/>
        <family val="2"/>
        <scheme val="minor"/>
      </rPr>
      <t xml:space="preserve"> Verified non-taxable income when the income and its tax-exempt status are likely to continue, HBFS may develop and adjusted gross income by adding 25% of the non-taxable income.</t>
    </r>
  </si>
  <si>
    <r>
      <rPr>
        <b/>
        <sz val="11"/>
        <color theme="1"/>
        <rFont val="Calibri"/>
        <family val="2"/>
        <scheme val="minor"/>
      </rPr>
      <t>FHA:</t>
    </r>
    <r>
      <rPr>
        <sz val="11"/>
        <color theme="1"/>
        <rFont val="Calibri"/>
        <family val="2"/>
        <scheme val="minor"/>
      </rPr>
      <t xml:space="preserve">  The percentage of non-taxable income that may be added cannot exceed the greater of 15% or the appropriate tax rate for the income amount, based on the Borrower's tax rate for the previous year.  If the Borrower was not required to file a federal tax return for the previous tax period, HBFS may gross up the non-taxable income by 15%.
</t>
    </r>
  </si>
  <si>
    <t>I.   Schedule L - Assets</t>
  </si>
  <si>
    <t>1.  Cash</t>
  </si>
  <si>
    <t>Line 1, Column d</t>
  </si>
  <si>
    <t>Line 2b, Column d</t>
  </si>
  <si>
    <t>Line 3, Column d</t>
  </si>
  <si>
    <t>II.  Schedule L - Liabilities</t>
  </si>
  <si>
    <t>5.  Accounts Payable</t>
  </si>
  <si>
    <t>7.  Other Current Liabilities</t>
  </si>
  <si>
    <t>Current Ratio</t>
  </si>
  <si>
    <t>Quick Ratio</t>
  </si>
  <si>
    <t>Liquidity Worksheet</t>
  </si>
  <si>
    <t>Underwriter Comments</t>
  </si>
  <si>
    <t>3.  Inventories</t>
  </si>
  <si>
    <t>8.  Total Current Liabilities</t>
  </si>
  <si>
    <t>6.  Mortgage note bond payment less than one year</t>
  </si>
  <si>
    <r>
      <t xml:space="preserve">           Total Current Liabilities </t>
    </r>
    <r>
      <rPr>
        <i/>
        <sz val="11"/>
        <color theme="1"/>
        <rFont val="Calibri"/>
        <family val="2"/>
        <scheme val="minor"/>
      </rPr>
      <t>(Line 8)</t>
    </r>
  </si>
  <si>
    <r>
      <t xml:space="preserve">     Divide Current Assets</t>
    </r>
    <r>
      <rPr>
        <i/>
        <sz val="11"/>
        <color theme="1"/>
        <rFont val="Calibri"/>
        <family val="2"/>
        <scheme val="minor"/>
      </rPr>
      <t xml:space="preserve"> (Lines 1 &amp; 2) </t>
    </r>
    <r>
      <rPr>
        <sz val="11"/>
        <color theme="1"/>
        <rFont val="Calibri"/>
        <family val="2"/>
        <scheme val="minor"/>
      </rPr>
      <t>by</t>
    </r>
  </si>
  <si>
    <t>PROPERTY 3</t>
  </si>
  <si>
    <t>4.  Other Current Assets</t>
  </si>
  <si>
    <t>5.  Total Current Assets</t>
  </si>
  <si>
    <t>Combine Lines 1 - 4, Column d</t>
  </si>
  <si>
    <t>If the borrower has zero liabilities, enter $1 in Accounts Payable.  If total liabilities is zero, system will return error since you cannot divide into $0</t>
  </si>
  <si>
    <r>
      <t xml:space="preserve">          Total Current Liabilities</t>
    </r>
    <r>
      <rPr>
        <i/>
        <sz val="11"/>
        <color theme="1"/>
        <rFont val="Calibri"/>
        <family val="2"/>
        <scheme val="minor"/>
      </rPr>
      <t xml:space="preserve"> (Line 8)</t>
    </r>
  </si>
  <si>
    <t>2.  Trade Notes and Accounts Receivable</t>
  </si>
  <si>
    <t>Total Expenses Before Depreciation</t>
  </si>
  <si>
    <t>Amortization/Casualty Loss/Nonrecurring Expenses</t>
  </si>
  <si>
    <t>FHLMC RENTAL INCOME</t>
  </si>
  <si>
    <t>Line 6 (statement required)</t>
  </si>
  <si>
    <t>Total Income for Tax Year from Corporation</t>
  </si>
  <si>
    <t>1120S - Line 17/1065 - Line 16, Column d</t>
  </si>
  <si>
    <t>1120S - Line 16/1065 - Line 15, Column d</t>
  </si>
  <si>
    <t>1120S - Line 18/1065 - Line 17, Column d</t>
  </si>
  <si>
    <t xml:space="preserve">Combine Lines (1120S 16-18/1065 15-17) </t>
  </si>
  <si>
    <r>
      <t xml:space="preserve">Net Rental RE; Other Net Rental Income (Loss) </t>
    </r>
    <r>
      <rPr>
        <sz val="8"/>
        <color theme="1"/>
        <rFont val="Calibri"/>
        <family val="2"/>
        <scheme val="minor"/>
      </rPr>
      <t>Box 2 and/or 3 K-1</t>
    </r>
  </si>
  <si>
    <t>(Schedule MI - Line 5c form 1120)</t>
  </si>
  <si>
    <t>(Schedule L Line 16d - Ending Balance)</t>
  </si>
  <si>
    <t>(Schedule L Line 17d)</t>
  </si>
  <si>
    <t>divided by mos.</t>
  </si>
  <si>
    <t>W2</t>
  </si>
  <si>
    <t>W-2  Earnings</t>
  </si>
  <si>
    <t>W2 Earnings</t>
  </si>
  <si>
    <t>Paid From Date</t>
  </si>
  <si>
    <t>DIFFERENTIAL INCOME</t>
  </si>
  <si>
    <r>
      <t xml:space="preserve">+ Business Mileage </t>
    </r>
    <r>
      <rPr>
        <i/>
        <sz val="10"/>
        <rFont val="Calibri"/>
        <family val="2"/>
        <scheme val="minor"/>
      </rPr>
      <t>(Part IV Sch C or Form 4562)</t>
    </r>
  </si>
  <si>
    <r>
      <t xml:space="preserve">RENTAL INCOME  </t>
    </r>
    <r>
      <rPr>
        <i/>
        <sz val="10"/>
        <rFont val="Calibri"/>
        <family val="2"/>
        <scheme val="minor"/>
      </rPr>
      <t>Borrower does not have a history of rental income from subject since previous tax filing.</t>
    </r>
  </si>
  <si>
    <t>Fair Market Rent reported by the Appraiser</t>
  </si>
  <si>
    <t>The rent reflected in the lease or other rental agreement</t>
  </si>
  <si>
    <t>x 75%</t>
  </si>
  <si>
    <t>Effective Income</t>
  </si>
  <si>
    <r>
      <t xml:space="preserve">RENTAL INCOME </t>
    </r>
    <r>
      <rPr>
        <b/>
        <sz val="10"/>
        <rFont val="Calibri"/>
        <family val="2"/>
        <scheme val="minor"/>
      </rPr>
      <t xml:space="preserve"> </t>
    </r>
    <r>
      <rPr>
        <i/>
        <sz val="10"/>
        <rFont val="Calibri"/>
        <family val="2"/>
        <scheme val="minor"/>
      </rPr>
      <t>Borrower has a history of rental income from the subject property since the previous tax filing.</t>
    </r>
  </si>
  <si>
    <t xml:space="preserve">Lesser of </t>
  </si>
  <si>
    <r>
      <t xml:space="preserve">     Divide Total Current Assets </t>
    </r>
    <r>
      <rPr>
        <i/>
        <sz val="11"/>
        <color theme="1"/>
        <rFont val="Calibri"/>
        <family val="2"/>
        <scheme val="minor"/>
      </rPr>
      <t>(Line 5)</t>
    </r>
    <r>
      <rPr>
        <sz val="11"/>
        <color theme="1"/>
        <rFont val="Calibri"/>
        <family val="2"/>
        <scheme val="minor"/>
      </rPr>
      <t xml:space="preserve"> by </t>
    </r>
  </si>
  <si>
    <t>Paid To Date</t>
  </si>
  <si>
    <r>
      <t xml:space="preserve">+ Depletion </t>
    </r>
    <r>
      <rPr>
        <i/>
        <sz val="10"/>
        <rFont val="Calibri"/>
        <family val="2"/>
        <scheme val="minor"/>
      </rPr>
      <t xml:space="preserve"> (Line 12 of Sch C)</t>
    </r>
  </si>
  <si>
    <r>
      <t xml:space="preserve">+ Depreciation </t>
    </r>
    <r>
      <rPr>
        <i/>
        <sz val="10"/>
        <rFont val="Calibri"/>
        <family val="2"/>
        <scheme val="minor"/>
      </rPr>
      <t xml:space="preserve"> (Line 13 of Sch C)</t>
    </r>
  </si>
  <si>
    <r>
      <t>+ Amorization or Casualty Loss</t>
    </r>
    <r>
      <rPr>
        <i/>
        <sz val="10"/>
        <rFont val="Calibri"/>
        <family val="2"/>
        <scheme val="minor"/>
      </rPr>
      <t xml:space="preserve"> (Part V of Sch C)</t>
    </r>
  </si>
  <si>
    <r>
      <t>+ Business Use of Home</t>
    </r>
    <r>
      <rPr>
        <i/>
        <sz val="10"/>
        <rFont val="Calibri"/>
        <family val="2"/>
        <scheme val="minor"/>
      </rPr>
      <t xml:space="preserve"> (Line 30 of Sch C)</t>
    </r>
  </si>
  <si>
    <t>SOLE PROPRIETORSHIP</t>
  </si>
  <si>
    <t>KI Earnings</t>
  </si>
  <si>
    <r>
      <t xml:space="preserve">Total Form 1065 </t>
    </r>
    <r>
      <rPr>
        <b/>
        <sz val="8"/>
        <color theme="1"/>
        <rFont val="Calibri"/>
        <family val="2"/>
        <scheme val="minor"/>
      </rPr>
      <t>(Subtotal multiplied by percentage of ownership)</t>
    </r>
  </si>
  <si>
    <r>
      <t>Nonrecurring Other (Income) Loss</t>
    </r>
    <r>
      <rPr>
        <i/>
        <sz val="8"/>
        <color theme="1"/>
        <rFont val="Calibri"/>
        <family val="2"/>
        <scheme val="minor"/>
      </rPr>
      <t xml:space="preserve"> (Line 5)</t>
    </r>
  </si>
  <si>
    <r>
      <t>Depreciation</t>
    </r>
    <r>
      <rPr>
        <i/>
        <sz val="8"/>
        <rFont val="Calibri"/>
        <family val="2"/>
        <scheme val="minor"/>
      </rPr>
      <t xml:space="preserve"> (Line 14)</t>
    </r>
  </si>
  <si>
    <r>
      <t>Depletion</t>
    </r>
    <r>
      <rPr>
        <i/>
        <sz val="8"/>
        <color theme="1"/>
        <rFont val="Calibri"/>
        <family val="2"/>
        <scheme val="minor"/>
      </rPr>
      <t xml:space="preserve"> (Line 15)</t>
    </r>
  </si>
  <si>
    <r>
      <t xml:space="preserve">Amortization/Casualty Loss  </t>
    </r>
    <r>
      <rPr>
        <i/>
        <sz val="8"/>
        <color theme="1"/>
        <rFont val="Calibri"/>
        <family val="2"/>
        <scheme val="minor"/>
      </rPr>
      <t xml:space="preserve">(Line 19) </t>
    </r>
    <r>
      <rPr>
        <i/>
        <sz val="11"/>
        <color theme="1"/>
        <rFont val="Calibri"/>
        <family val="2"/>
        <scheme val="minor"/>
      </rPr>
      <t>*</t>
    </r>
  </si>
  <si>
    <t>MONTLY INCOME</t>
  </si>
  <si>
    <t>BORROWER</t>
  </si>
  <si>
    <t>TAX YEAR</t>
  </si>
  <si>
    <r>
      <rPr>
        <sz val="11"/>
        <rFont val="Calibri"/>
        <family val="2"/>
        <scheme val="minor"/>
      </rPr>
      <t>Taxable Income</t>
    </r>
    <r>
      <rPr>
        <i/>
        <sz val="8"/>
        <rFont val="Calibri"/>
        <family val="2"/>
        <scheme val="minor"/>
      </rPr>
      <t xml:space="preserve"> (Line 30 Form 1120)</t>
    </r>
  </si>
  <si>
    <r>
      <rPr>
        <sz val="11"/>
        <rFont val="Calibri"/>
        <family val="2"/>
        <scheme val="minor"/>
      </rPr>
      <t>Total Tax</t>
    </r>
    <r>
      <rPr>
        <i/>
        <sz val="8"/>
        <rFont val="Calibri"/>
        <family val="2"/>
        <scheme val="minor"/>
      </rPr>
      <t xml:space="preserve"> (Line 31 Form 1120)</t>
    </r>
  </si>
  <si>
    <r>
      <rPr>
        <sz val="11"/>
        <rFont val="Calibri"/>
        <family val="2"/>
        <scheme val="minor"/>
      </rPr>
      <t>Nonrecurring (Gains) Losses</t>
    </r>
    <r>
      <rPr>
        <sz val="12"/>
        <rFont val="Calibri"/>
        <family val="2"/>
        <scheme val="minor"/>
      </rPr>
      <t xml:space="preserve"> </t>
    </r>
    <r>
      <rPr>
        <i/>
        <sz val="8"/>
        <rFont val="Calibri"/>
        <family val="2"/>
        <scheme val="minor"/>
      </rPr>
      <t>(Line 9 Form 1120, from Form 4797)</t>
    </r>
  </si>
  <si>
    <r>
      <rPr>
        <sz val="11"/>
        <rFont val="Calibri"/>
        <family val="2"/>
        <scheme val="minor"/>
      </rPr>
      <t>Nonrecurring Other (Income) Loss</t>
    </r>
    <r>
      <rPr>
        <sz val="12"/>
        <rFont val="Calibri"/>
        <family val="2"/>
        <scheme val="minor"/>
      </rPr>
      <t xml:space="preserve"> </t>
    </r>
    <r>
      <rPr>
        <i/>
        <sz val="8"/>
        <rFont val="Calibri"/>
        <family val="2"/>
        <scheme val="minor"/>
      </rPr>
      <t>(Line 10 Form 1120)</t>
    </r>
  </si>
  <si>
    <r>
      <t>Depreciation</t>
    </r>
    <r>
      <rPr>
        <i/>
        <sz val="9"/>
        <rFont val="Calibri"/>
        <family val="2"/>
        <scheme val="minor"/>
      </rPr>
      <t xml:space="preserve"> (Line 20 Form 1120)</t>
    </r>
  </si>
  <si>
    <r>
      <rPr>
        <sz val="11"/>
        <rFont val="Calibri"/>
        <family val="2"/>
        <scheme val="minor"/>
      </rPr>
      <t>Depletion</t>
    </r>
    <r>
      <rPr>
        <sz val="12"/>
        <rFont val="Calibri"/>
        <family val="2"/>
        <scheme val="minor"/>
      </rPr>
      <t xml:space="preserve"> </t>
    </r>
    <r>
      <rPr>
        <i/>
        <sz val="8"/>
        <rFont val="Calibri"/>
        <family val="2"/>
        <scheme val="minor"/>
      </rPr>
      <t>(Line 21 Form 1120)</t>
    </r>
  </si>
  <si>
    <r>
      <rPr>
        <sz val="11"/>
        <rFont val="Calibri"/>
        <family val="2"/>
        <scheme val="minor"/>
      </rPr>
      <t>Amortization or Casualty Loss</t>
    </r>
    <r>
      <rPr>
        <sz val="12"/>
        <rFont val="Calibri"/>
        <family val="2"/>
        <scheme val="minor"/>
      </rPr>
      <t xml:space="preserve"> </t>
    </r>
    <r>
      <rPr>
        <i/>
        <sz val="8"/>
        <rFont val="Calibri"/>
        <family val="2"/>
        <scheme val="minor"/>
      </rPr>
      <t>(Line 26 - Attach Statement)</t>
    </r>
  </si>
  <si>
    <r>
      <rPr>
        <sz val="11"/>
        <rFont val="Calibri"/>
        <family val="2"/>
        <scheme val="minor"/>
      </rPr>
      <t>Net Operating Loss &amp; Special Deductions</t>
    </r>
    <r>
      <rPr>
        <i/>
        <sz val="8"/>
        <rFont val="Calibri"/>
        <family val="2"/>
        <scheme val="minor"/>
      </rPr>
      <t xml:space="preserve"> (Line 29c Form 1120)</t>
    </r>
  </si>
  <si>
    <r>
      <rPr>
        <sz val="11"/>
        <rFont val="Calibri"/>
        <family val="2"/>
        <scheme val="minor"/>
      </rPr>
      <t xml:space="preserve">Dividends Paid to Borrower </t>
    </r>
    <r>
      <rPr>
        <i/>
        <sz val="8"/>
        <rFont val="Calibri"/>
        <family val="2"/>
        <scheme val="minor"/>
      </rPr>
      <t>(1040 Schedule B, Part II)</t>
    </r>
  </si>
  <si>
    <r>
      <t>% of Ownership in Corporation</t>
    </r>
    <r>
      <rPr>
        <b/>
        <sz val="8"/>
        <rFont val="Calibri"/>
        <family val="2"/>
        <scheme val="minor"/>
      </rPr>
      <t xml:space="preserve"> (1125-E)</t>
    </r>
  </si>
  <si>
    <t>24 MONTH AVERAGE</t>
  </si>
  <si>
    <t>QUALIFYING INCOME USED</t>
  </si>
  <si>
    <r>
      <t xml:space="preserve">Income (+) or Loss (-) </t>
    </r>
    <r>
      <rPr>
        <i/>
        <sz val="8"/>
        <rFont val="Calibri"/>
        <family val="2"/>
        <scheme val="minor"/>
      </rPr>
      <t>(Line 21)</t>
    </r>
  </si>
  <si>
    <r>
      <t>Depreciation</t>
    </r>
    <r>
      <rPr>
        <i/>
        <sz val="8"/>
        <rFont val="Calibri"/>
        <family val="2"/>
        <scheme val="minor"/>
      </rPr>
      <t xml:space="preserve"> (Line 18)</t>
    </r>
  </si>
  <si>
    <r>
      <t xml:space="preserve">Insurance </t>
    </r>
    <r>
      <rPr>
        <i/>
        <sz val="8"/>
        <rFont val="Calibri"/>
        <family val="2"/>
        <scheme val="minor"/>
      </rPr>
      <t>(Line 9)</t>
    </r>
  </si>
  <si>
    <r>
      <t>Mortgage Interest</t>
    </r>
    <r>
      <rPr>
        <i/>
        <sz val="8"/>
        <rFont val="Calibri"/>
        <family val="2"/>
        <scheme val="minor"/>
      </rPr>
      <t xml:space="preserve"> (Line 12)</t>
    </r>
  </si>
  <si>
    <r>
      <t>Taxes</t>
    </r>
    <r>
      <rPr>
        <sz val="10"/>
        <rFont val="Calibri"/>
        <family val="2"/>
        <scheme val="minor"/>
      </rPr>
      <t xml:space="preserve"> </t>
    </r>
    <r>
      <rPr>
        <i/>
        <sz val="8"/>
        <rFont val="Calibri"/>
        <family val="2"/>
        <scheme val="minor"/>
      </rPr>
      <t xml:space="preserve"> (Line 16)</t>
    </r>
  </si>
  <si>
    <r>
      <t xml:space="preserve">HOA Dues </t>
    </r>
    <r>
      <rPr>
        <i/>
        <sz val="8"/>
        <rFont val="Calibri"/>
        <family val="2"/>
        <scheme val="minor"/>
      </rPr>
      <t>(Line 19 if appl)</t>
    </r>
  </si>
  <si>
    <t>Enter number of months property owned</t>
  </si>
  <si>
    <t>PROPERTY #1</t>
  </si>
  <si>
    <t>Gross Rental Income (Loss)</t>
  </si>
  <si>
    <t>Monthly Gross Rental (Loss)</t>
  </si>
  <si>
    <t>24 Month Average Rental Income (Loss)</t>
  </si>
  <si>
    <t>Annualized Income (Loss)</t>
  </si>
  <si>
    <t>FHA RENTAL INCOME
NOT SUBJECT PROPERTY</t>
  </si>
  <si>
    <t>PROPERTY #2</t>
  </si>
  <si>
    <t>PROPERTY #3</t>
  </si>
  <si>
    <r>
      <t>Income (+) or Loss (-)</t>
    </r>
    <r>
      <rPr>
        <i/>
        <sz val="8"/>
        <rFont val="Calibri"/>
        <family val="2"/>
        <scheme val="minor"/>
      </rPr>
      <t xml:space="preserve"> Line 21 (Sch E)</t>
    </r>
  </si>
  <si>
    <r>
      <t xml:space="preserve">+ Depreciation </t>
    </r>
    <r>
      <rPr>
        <i/>
        <sz val="8"/>
        <rFont val="Calibri"/>
        <family val="2"/>
        <scheme val="minor"/>
      </rPr>
      <t>Line 18 (Sch E)</t>
    </r>
  </si>
  <si>
    <t>VA RENTAL INCOME
MULTI UNIT PROPERTY SECURING THE VA LOAN</t>
  </si>
  <si>
    <t>VA RENTAL INCOME
OTHER PROPERTY NOT SECURING THE VA LOAN</t>
  </si>
  <si>
    <t>When the property has been owned for at least one year and is reported on Schedule E of the Borrower's prior federal individual tax return, HBFS must use Schedule E to determine the net rental income.</t>
  </si>
  <si>
    <t>If using the property full PITI in qualifying ratios - Add back Insurance, Mortgage Interest and Taxes</t>
  </si>
  <si>
    <t xml:space="preserve">1-time expense (e.g. casualty loss) </t>
  </si>
  <si>
    <t xml:space="preserve"> There must be evidence of the nature of the 1-time extraordinary expense.</t>
  </si>
  <si>
    <t xml:space="preserve">Gross Rents and Royalties </t>
  </si>
  <si>
    <t>PROPERTY 4</t>
  </si>
  <si>
    <t xml:space="preserve">  </t>
  </si>
  <si>
    <t># of Months Per Year</t>
  </si>
  <si>
    <r>
      <t xml:space="preserve">Non-deductible Travel &amp; Entertainment </t>
    </r>
    <r>
      <rPr>
        <sz val="8"/>
        <color theme="1"/>
        <rFont val="Calibri"/>
        <family val="2"/>
        <scheme val="minor"/>
      </rPr>
      <t>(Schedule M-1 Line 3b)</t>
    </r>
  </si>
  <si>
    <t>If property owned less than 2 years enter # of months owned</t>
  </si>
  <si>
    <t>Annualized Income</t>
  </si>
  <si>
    <t>PROPERTY #4</t>
  </si>
  <si>
    <t>Declining Income 12 Month Average</t>
  </si>
  <si>
    <t># of Months</t>
  </si>
  <si>
    <t>W-2 
(HOURLY, SALARY)</t>
  </si>
  <si>
    <t>Enter earliest pay date</t>
  </si>
  <si>
    <t>Enter recent pay date</t>
  </si>
  <si>
    <r>
      <t xml:space="preserve">W2 Income for </t>
    </r>
    <r>
      <rPr>
        <b/>
        <sz val="11"/>
        <rFont val="Calibri"/>
        <family val="2"/>
        <scheme val="minor"/>
      </rPr>
      <t>2018</t>
    </r>
  </si>
  <si>
    <t>Enter % above</t>
  </si>
  <si>
    <r>
      <t xml:space="preserve">VA does </t>
    </r>
    <r>
      <rPr>
        <b/>
        <i/>
        <sz val="10"/>
        <color rgb="FFFF0000"/>
        <rFont val="Calibri"/>
        <family val="2"/>
        <scheme val="minor"/>
      </rPr>
      <t>NOT</t>
    </r>
    <r>
      <rPr>
        <i/>
        <sz val="10"/>
        <color rgb="FFFF0000"/>
        <rFont val="Calibri"/>
        <family val="2"/>
        <scheme val="minor"/>
      </rPr>
      <t xml:space="preserve"> allow add back</t>
    </r>
  </si>
  <si>
    <t>Divided by mos.</t>
  </si>
  <si>
    <r>
      <t xml:space="preserve">RENTAL INCOME   </t>
    </r>
    <r>
      <rPr>
        <sz val="11"/>
        <rFont val="Calibri"/>
        <family val="2"/>
        <scheme val="minor"/>
      </rPr>
      <t>(Obtain 1040 and Schedule E)</t>
    </r>
  </si>
  <si>
    <t>Tax Year:</t>
  </si>
  <si>
    <r>
      <t xml:space="preserve">x depreciation factor per mile </t>
    </r>
    <r>
      <rPr>
        <sz val="9"/>
        <rFont val="Calibri"/>
        <family val="2"/>
        <scheme val="minor"/>
      </rPr>
      <t>(see above)</t>
    </r>
  </si>
  <si>
    <t>Portion of mileage as depreciation total</t>
  </si>
  <si>
    <r>
      <t>x depreciation factor per mile</t>
    </r>
    <r>
      <rPr>
        <sz val="9"/>
        <rFont val="Calibri"/>
        <family val="2"/>
        <scheme val="minor"/>
      </rPr>
      <t xml:space="preserve"> (see above)</t>
    </r>
  </si>
  <si>
    <t xml:space="preserve"> *IF OVERTIME OR BONUS INCOME IS TO BE USED, MUST HAVE A WRITTEN VOE TO SUPPORT  THE TOTAL INCOME</t>
  </si>
  <si>
    <t>Unreimbursed Employee Expense Total</t>
  </si>
  <si>
    <r>
      <t>Business miles driven</t>
    </r>
    <r>
      <rPr>
        <sz val="8"/>
        <rFont val="Calibri"/>
        <family val="2"/>
        <scheme val="minor"/>
      </rPr>
      <t xml:space="preserve"> </t>
    </r>
    <r>
      <rPr>
        <sz val="9"/>
        <rFont val="Calibri"/>
        <family val="2"/>
        <scheme val="minor"/>
      </rPr>
      <t>(Line 13 Form 2106)</t>
    </r>
  </si>
  <si>
    <r>
      <t>Meals Expenses</t>
    </r>
    <r>
      <rPr>
        <sz val="12"/>
        <rFont val="Calibri"/>
        <family val="2"/>
        <scheme val="minor"/>
      </rPr>
      <t xml:space="preserve"> </t>
    </r>
    <r>
      <rPr>
        <sz val="9"/>
        <rFont val="Calibri"/>
        <family val="2"/>
        <scheme val="minor"/>
      </rPr>
      <t>(Line 5 Column B Form 2106)</t>
    </r>
  </si>
  <si>
    <t xml:space="preserve">W2 Income for Tax Year </t>
  </si>
  <si>
    <t>W2 Income for Tax Year</t>
  </si>
  <si>
    <t>Unreimbursed Employee Expense (URBE) Total</t>
  </si>
  <si>
    <t>Annual Percentage of URBE</t>
  </si>
  <si>
    <t>Annual Income after URBE</t>
  </si>
  <si>
    <t>YTD Mo Income after URBE</t>
  </si>
  <si>
    <t>Must be attached to W2, TEACHER OR OT,COMM,BONUS Worksheet</t>
  </si>
  <si>
    <t>UNREIMBURSED EMPLOYEE BUSINESS EXPENSES</t>
  </si>
  <si>
    <t>12 Month Average Unreimbursed Employee Business Expenses</t>
  </si>
  <si>
    <t>Adjusted Monthly Income after Unreimbursed Employee Business Expenses</t>
  </si>
  <si>
    <t>Enter pay frequency in blue box. 
Note: Pleae add # of hours in the pink box for hourly workers.</t>
  </si>
  <si>
    <t>YTD Monthly Qualifying Income from W2 or TEACHER Worksheet</t>
  </si>
  <si>
    <t>Non-Agency and FHA have not provided guidance on qualifying
Contact your Underwriting Manager</t>
  </si>
  <si>
    <t>Line 2b Form 1040</t>
  </si>
  <si>
    <t>Line 3b Form 1040</t>
  </si>
  <si>
    <r>
      <t>Total Form 1120S</t>
    </r>
    <r>
      <rPr>
        <b/>
        <i/>
        <sz val="11"/>
        <rFont val="Calibri"/>
        <family val="2"/>
        <scheme val="minor"/>
      </rPr>
      <t xml:space="preserve"> </t>
    </r>
    <r>
      <rPr>
        <b/>
        <i/>
        <sz val="8"/>
        <rFont val="Calibri"/>
        <family val="2"/>
        <scheme val="minor"/>
      </rPr>
      <t>(subtotal x % of ownership)</t>
    </r>
    <r>
      <rPr>
        <b/>
        <sz val="11"/>
        <rFont val="Calibri"/>
        <family val="2"/>
        <scheme val="minor"/>
      </rPr>
      <t xml:space="preserve"> + W2 Earnings</t>
    </r>
  </si>
  <si>
    <t>(Gains) Enter as Negative</t>
  </si>
  <si>
    <t>W-2 BORROWERS BOTH HOURLY &amp; SALARY</t>
  </si>
  <si>
    <r>
      <rPr>
        <b/>
        <sz val="11"/>
        <color theme="1"/>
        <rFont val="Calibri"/>
        <family val="2"/>
        <scheme val="minor"/>
      </rPr>
      <t>VA:</t>
    </r>
    <r>
      <rPr>
        <sz val="11"/>
        <color theme="1"/>
        <rFont val="Calibri"/>
        <family val="2"/>
        <scheme val="minor"/>
      </rPr>
      <t xml:space="preserve">  Gross up of income based on Veterans actual tax bracket (i.e., 10%, 12%, 22%, 24%, 32%, 35%, 37%)</t>
    </r>
  </si>
  <si>
    <r>
      <rPr>
        <b/>
        <sz val="11"/>
        <rFont val="Calibri"/>
        <family val="2"/>
        <scheme val="minor"/>
      </rPr>
      <t>2020</t>
    </r>
    <r>
      <rPr>
        <sz val="11"/>
        <rFont val="Calibri"/>
        <family val="2"/>
        <scheme val="minor"/>
      </rPr>
      <t xml:space="preserve"> YTD</t>
    </r>
  </si>
  <si>
    <r>
      <t xml:space="preserve">W2 Income for </t>
    </r>
    <r>
      <rPr>
        <b/>
        <sz val="11"/>
        <rFont val="Calibri"/>
        <family val="2"/>
        <scheme val="minor"/>
      </rPr>
      <t>2019</t>
    </r>
  </si>
  <si>
    <t>2020 YTD &amp; 2019 W2 MONTHLY AVERAGE</t>
  </si>
  <si>
    <t>2019 &amp; 2018 W2 MONTHLY AVERAGE</t>
  </si>
  <si>
    <t>2020 YTD, 2019 &amp; 2018 W2 MONTHLY AVERAGE</t>
  </si>
  <si>
    <r>
      <t>2020</t>
    </r>
    <r>
      <rPr>
        <sz val="11"/>
        <rFont val="Calibri"/>
        <family val="2"/>
        <scheme val="minor"/>
      </rPr>
      <t xml:space="preserve"> YTD</t>
    </r>
  </si>
  <si>
    <t>2020 YTD AND 2019 W2 MONTHLY AVERAGE</t>
  </si>
  <si>
    <t>2019 AND 2018 W2 MONTHLY AVERAGE</t>
  </si>
  <si>
    <t>2020 YTD, 2019 AND 2018 W2 MONTHLY AVERAGE</t>
  </si>
  <si>
    <t>2020 YTD</t>
  </si>
  <si>
    <t>2020 YTD MO AVG</t>
  </si>
  <si>
    <t>2020 YTD + 2019 AVG</t>
  </si>
  <si>
    <t>2020 + 2019 + 2018 AVG</t>
  </si>
  <si>
    <t>2019 + 2018 AVG</t>
  </si>
  <si>
    <r>
      <t>Standard Mileage Rate treated as deprecation:  2</t>
    </r>
    <r>
      <rPr>
        <b/>
        <sz val="11"/>
        <color theme="1"/>
        <rFont val="Calibri"/>
        <family val="2"/>
      </rPr>
      <t>018 = 25₵</t>
    </r>
    <r>
      <rPr>
        <b/>
        <sz val="11"/>
        <color theme="1"/>
        <rFont val="Calibri"/>
        <family val="2"/>
        <scheme val="minor"/>
      </rPr>
      <t>, 2019 = 26₵</t>
    </r>
    <r>
      <rPr>
        <b/>
        <sz val="11"/>
        <color theme="1"/>
        <rFont val="Calibri"/>
        <family val="2"/>
      </rPr>
      <t xml:space="preserve"> , 2020 = 27₵</t>
    </r>
  </si>
  <si>
    <t>2020 YTD Pay</t>
  </si>
  <si>
    <t>2018 25₵ / 2019 26₵  / 2020 27₵</t>
  </si>
  <si>
    <t>Obtain 2019 &amp; 2018 1040 Tax Returns with all schedules including schedule C along with 2020 P&amp;L</t>
  </si>
  <si>
    <t>Monthly operating income reported on FHLMC Form 998</t>
  </si>
  <si>
    <r>
      <t xml:space="preserve">Non-Tax Portion Ongoing Cooperative Distribution and Commodity Credit Corporation Payments
</t>
    </r>
    <r>
      <rPr>
        <sz val="8"/>
        <color theme="1"/>
        <rFont val="Calibri"/>
        <family val="2"/>
        <scheme val="minor"/>
      </rPr>
      <t>Lines (3a-3b) + (4a-4b) + (5a-5b) + (6a-6b)</t>
    </r>
  </si>
  <si>
    <r>
      <t xml:space="preserve">Net Profit (Loss)  </t>
    </r>
    <r>
      <rPr>
        <i/>
        <sz val="9"/>
        <color theme="1"/>
        <rFont val="Calibri"/>
        <family val="2"/>
        <scheme val="minor"/>
      </rPr>
      <t>Line 34</t>
    </r>
  </si>
  <si>
    <r>
      <t xml:space="preserve">Nonrecurring Other (Income) Loss </t>
    </r>
    <r>
      <rPr>
        <i/>
        <sz val="9"/>
        <color theme="1"/>
        <rFont val="Calibri"/>
        <family val="2"/>
        <scheme val="minor"/>
      </rPr>
      <t>Line 8</t>
    </r>
  </si>
  <si>
    <r>
      <t xml:space="preserve">Depreciation </t>
    </r>
    <r>
      <rPr>
        <i/>
        <sz val="9"/>
        <color theme="1"/>
        <rFont val="Calibri"/>
        <family val="2"/>
        <scheme val="minor"/>
      </rPr>
      <t>Line 14</t>
    </r>
  </si>
  <si>
    <r>
      <t xml:space="preserve">Amortization/Casualty Loss/Depletion </t>
    </r>
    <r>
      <rPr>
        <i/>
        <sz val="9"/>
        <color theme="1"/>
        <rFont val="Calibri"/>
        <family val="2"/>
        <scheme val="minor"/>
      </rPr>
      <t>Line 32</t>
    </r>
  </si>
  <si>
    <r>
      <t xml:space="preserve">Business Use of Home </t>
    </r>
    <r>
      <rPr>
        <i/>
        <sz val="9"/>
        <color theme="1"/>
        <rFont val="Calibri"/>
        <family val="2"/>
        <scheme val="minor"/>
      </rPr>
      <t>Line 32</t>
    </r>
  </si>
  <si>
    <t>SELF EMPLOYMENT FOR SOLE PROPRIETOR SCHEDULE C
(Form 1040 or 1040-SR)</t>
  </si>
  <si>
    <r>
      <t>Net Profit or Loss</t>
    </r>
    <r>
      <rPr>
        <i/>
        <sz val="10"/>
        <rFont val="Calibri"/>
        <family val="2"/>
        <scheme val="minor"/>
      </rPr>
      <t xml:space="preserve"> (Line 31 of Sch C)</t>
    </r>
    <r>
      <rPr>
        <i/>
        <sz val="10"/>
        <color rgb="FFFF0000"/>
        <rFont val="Calibri"/>
        <family val="2"/>
        <scheme val="minor"/>
      </rPr>
      <t xml:space="preserve"> *</t>
    </r>
  </si>
  <si>
    <t>Schedule K1 (Form 1065)
Partnership Earnings</t>
  </si>
  <si>
    <r>
      <t xml:space="preserve">Guaranteed Payments to Partner </t>
    </r>
    <r>
      <rPr>
        <sz val="8"/>
        <color theme="1"/>
        <rFont val="Calibri"/>
        <family val="2"/>
        <scheme val="minor"/>
      </rPr>
      <t>(2019 Line 4c K-1 / 2018 Line 4 K-1)</t>
    </r>
  </si>
  <si>
    <r>
      <t xml:space="preserve">Amortization/Casualty Loss </t>
    </r>
    <r>
      <rPr>
        <sz val="8"/>
        <rFont val="Calibri"/>
        <family val="2"/>
        <scheme val="minor"/>
      </rPr>
      <t xml:space="preserve">(Line 20) </t>
    </r>
    <r>
      <rPr>
        <sz val="11"/>
        <rFont val="Calibri"/>
        <family val="2"/>
        <scheme val="minor"/>
      </rPr>
      <t>*</t>
    </r>
    <r>
      <rPr>
        <sz val="8"/>
        <rFont val="Calibri"/>
        <family val="2"/>
        <scheme val="minor"/>
      </rPr>
      <t xml:space="preserve"> </t>
    </r>
  </si>
  <si>
    <t>24 Month Average Unreimbursed Employee Business Expenses</t>
  </si>
  <si>
    <r>
      <t xml:space="preserve">Unreimbursed Emp Exp </t>
    </r>
    <r>
      <rPr>
        <sz val="9"/>
        <rFont val="Calibri"/>
        <family val="2"/>
        <scheme val="minor"/>
      </rPr>
      <t>(2019 Line 11 Schedule 1)</t>
    </r>
  </si>
  <si>
    <r>
      <t xml:space="preserve">Unreimbursed Emp Exp </t>
    </r>
    <r>
      <rPr>
        <sz val="9"/>
        <rFont val="Calibri"/>
        <family val="2"/>
        <scheme val="minor"/>
      </rPr>
      <t>(2018 Line 24 Schedule 1)</t>
    </r>
  </si>
  <si>
    <r>
      <t>Net Profit or Loss</t>
    </r>
    <r>
      <rPr>
        <i/>
        <sz val="10"/>
        <rFont val="Calibri"/>
        <family val="2"/>
        <scheme val="minor"/>
      </rPr>
      <t xml:space="preserve"> (Line 31 of Sch C) </t>
    </r>
    <r>
      <rPr>
        <i/>
        <sz val="10"/>
        <color rgb="FFFF0000"/>
        <rFont val="Calibri"/>
        <family val="2"/>
        <scheme val="minor"/>
      </rPr>
      <t>*</t>
    </r>
  </si>
  <si>
    <r>
      <t xml:space="preserve">- Meals &amp; Entertainment </t>
    </r>
    <r>
      <rPr>
        <i/>
        <sz val="10"/>
        <rFont val="Calibri"/>
        <family val="2"/>
        <scheme val="minor"/>
      </rPr>
      <t xml:space="preserve">(Line 24b of Sch C) </t>
    </r>
    <r>
      <rPr>
        <i/>
        <sz val="10"/>
        <color rgb="FFFF0000"/>
        <rFont val="Calibri"/>
        <family val="2"/>
        <scheme val="minor"/>
      </rPr>
      <t>**</t>
    </r>
  </si>
  <si>
    <r>
      <rPr>
        <i/>
        <sz val="10"/>
        <color rgb="FFFF0000"/>
        <rFont val="Calibri"/>
        <family val="2"/>
        <scheme val="minor"/>
      </rPr>
      <t>**</t>
    </r>
    <r>
      <rPr>
        <i/>
        <sz val="10"/>
        <rFont val="Calibri"/>
        <family val="2"/>
        <scheme val="minor"/>
      </rPr>
      <t>DOT workers can deduct up to 80% (Supporting Statement required to verify allowable deduction)</t>
    </r>
  </si>
  <si>
    <r>
      <rPr>
        <i/>
        <sz val="10"/>
        <color rgb="FFFF0000"/>
        <rFont val="Calibri"/>
        <family val="2"/>
        <scheme val="minor"/>
      </rPr>
      <t>**</t>
    </r>
    <r>
      <rPr>
        <i/>
        <sz val="10"/>
        <rFont val="Calibri"/>
        <family val="2"/>
        <scheme val="minor"/>
      </rPr>
      <t>Supporting Statement must be provided to determine evidence of percentage of deduction taken (max 80%).</t>
    </r>
  </si>
  <si>
    <r>
      <rPr>
        <i/>
        <sz val="10"/>
        <color rgb="FFFF0000"/>
        <rFont val="Calibri"/>
        <family val="2"/>
        <scheme val="minor"/>
      </rPr>
      <t>*</t>
    </r>
    <r>
      <rPr>
        <i/>
        <sz val="10"/>
        <color theme="1"/>
        <rFont val="Calibri"/>
        <family val="2"/>
        <scheme val="minor"/>
      </rPr>
      <t xml:space="preserve"> 2019 Schedule 1 (Form 1040 or 1040-SR) Line 3 (or Form 1040-NR) Line 13 AND Schedule SE Line 2</t>
    </r>
  </si>
  <si>
    <r>
      <rPr>
        <i/>
        <sz val="10"/>
        <color rgb="FFFF0000"/>
        <rFont val="Calibri"/>
        <family val="2"/>
        <scheme val="minor"/>
      </rPr>
      <t>*</t>
    </r>
    <r>
      <rPr>
        <i/>
        <sz val="10"/>
        <color theme="1"/>
        <rFont val="Calibri"/>
        <family val="2"/>
        <scheme val="minor"/>
      </rPr>
      <t xml:space="preserve"> 2018 Schedule 1 (Form 1040), Line 12 (or Form 1040NR) Line 13 AND Schedule SE Line 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</si>
</sst>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7" formatCode="&quot;$&quot;#,##0.00_);\(&quot;$&quot;#,##0.00\)"/>
    <numFmt numFmtId="44" formatCode="_(&quot;$&quot;* #,##0.00_);_(&quot;$&quot;* \(#,##0.00\);_(&quot;$&quot;* &quot;-&quot;??_);_(@_)"/>
    <numFmt numFmtId="43" formatCode="_(* #,##0.00_);_(* \(#,##0.00\);_(* &quot;-&quot;??_);_(@_)"/>
    <numFmt numFmtId="164" formatCode="&quot;$&quot;#,##0.00"/>
    <numFmt numFmtId="165" formatCode="0.000"/>
    <numFmt numFmtId="166" formatCode="_(&quot;$&quot;* #,##0.00_);_(&quot;$&quot;* \(#,##0.00\);_(&quot;$&quot;* &quot;-&quot;_);_(@_)"/>
    <numFmt numFmtId="167" formatCode="m/d/yy;@"/>
    <numFmt numFmtId="168" formatCode="mm/dd/yy;@"/>
  </numFmts>
  <fonts count="83" x14ac:knownFonts="1">
    <font>
      <sz val="11"/>
      <color theme="1"/>
      <name val="Calibri"/>
      <family val="2"/>
      <scheme val="minor"/>
    </font>
    <font>
      <sz val="10"/>
      <name val="Arial"/>
      <family val="2"/>
    </font>
    <font>
      <b/>
      <sz val="16"/>
      <name val="Calibri"/>
      <family val="2"/>
      <scheme val="minor"/>
    </font>
    <font>
      <b/>
      <sz val="12"/>
      <name val="Calibri"/>
      <family val="2"/>
      <scheme val="minor"/>
    </font>
    <font>
      <i/>
      <sz val="10"/>
      <name val="Calibri"/>
      <family val="2"/>
      <scheme val="minor"/>
    </font>
    <font>
      <b/>
      <i/>
      <sz val="10"/>
      <name val="Calibri"/>
      <family val="2"/>
      <scheme val="minor"/>
    </font>
    <font>
      <b/>
      <sz val="10"/>
      <name val="Calibri"/>
      <family val="2"/>
      <scheme val="minor"/>
    </font>
    <font>
      <b/>
      <i/>
      <u/>
      <sz val="10"/>
      <name val="Calibri"/>
      <family val="2"/>
      <scheme val="minor"/>
    </font>
    <font>
      <sz val="11"/>
      <name val="Calibri"/>
      <family val="2"/>
      <scheme val="minor"/>
    </font>
    <font>
      <sz val="10"/>
      <name val="Calibri"/>
      <family val="2"/>
      <scheme val="minor"/>
    </font>
    <font>
      <b/>
      <sz val="11"/>
      <name val="Calibri"/>
      <family val="2"/>
      <scheme val="minor"/>
    </font>
    <font>
      <b/>
      <sz val="11"/>
      <color rgb="FFFF0000"/>
      <name val="Calibri"/>
      <family val="2"/>
      <scheme val="minor"/>
    </font>
    <font>
      <b/>
      <sz val="14"/>
      <name val="Calibri"/>
      <family val="2"/>
      <scheme val="minor"/>
    </font>
    <font>
      <sz val="12"/>
      <name val="Calibri"/>
      <family val="2"/>
      <scheme val="minor"/>
    </font>
    <font>
      <b/>
      <sz val="8"/>
      <name val="Calibri"/>
      <family val="2"/>
      <scheme val="minor"/>
    </font>
    <font>
      <sz val="8"/>
      <name val="Calibri"/>
      <family val="2"/>
      <scheme val="minor"/>
    </font>
    <font>
      <b/>
      <i/>
      <sz val="11"/>
      <name val="Calibri"/>
      <family val="2"/>
      <scheme val="minor"/>
    </font>
    <font>
      <b/>
      <i/>
      <sz val="11"/>
      <color indexed="61"/>
      <name val="Calibri"/>
      <family val="2"/>
      <scheme val="minor"/>
    </font>
    <font>
      <sz val="16"/>
      <name val="Calibri"/>
      <family val="2"/>
      <scheme val="minor"/>
    </font>
    <font>
      <b/>
      <i/>
      <sz val="11"/>
      <color theme="1"/>
      <name val="Calibri"/>
      <family val="2"/>
      <scheme val="minor"/>
    </font>
    <font>
      <b/>
      <sz val="11"/>
      <color theme="1"/>
      <name val="Calibri"/>
      <family val="2"/>
      <scheme val="minor"/>
    </font>
    <font>
      <sz val="11"/>
      <color rgb="FFFF0000"/>
      <name val="Calibri"/>
      <family val="2"/>
      <scheme val="minor"/>
    </font>
    <font>
      <i/>
      <sz val="10"/>
      <color rgb="FFFF0000"/>
      <name val="Calibri"/>
      <family val="2"/>
      <scheme val="minor"/>
    </font>
    <font>
      <b/>
      <sz val="10"/>
      <color rgb="FFFF0000"/>
      <name val="Calibri"/>
      <family val="2"/>
      <scheme val="minor"/>
    </font>
    <font>
      <sz val="10"/>
      <color rgb="FFFF0000"/>
      <name val="Calibri"/>
      <family val="2"/>
      <scheme val="minor"/>
    </font>
    <font>
      <sz val="9"/>
      <color rgb="FFFF0000"/>
      <name val="Calibri"/>
      <family val="2"/>
      <scheme val="minor"/>
    </font>
    <font>
      <i/>
      <sz val="10"/>
      <color theme="1"/>
      <name val="Calibri"/>
      <family val="2"/>
      <scheme val="minor"/>
    </font>
    <font>
      <sz val="9"/>
      <color theme="1"/>
      <name val="Calibri"/>
      <family val="2"/>
      <scheme val="minor"/>
    </font>
    <font>
      <i/>
      <sz val="11"/>
      <name val="Calibri"/>
      <family val="2"/>
      <scheme val="minor"/>
    </font>
    <font>
      <sz val="10"/>
      <color theme="1"/>
      <name val="Calibri"/>
      <family val="2"/>
      <scheme val="minor"/>
    </font>
    <font>
      <sz val="9"/>
      <color theme="1"/>
      <name val="Calibri"/>
      <family val="2"/>
    </font>
    <font>
      <sz val="8"/>
      <color rgb="FFFF0000"/>
      <name val="Calibri"/>
      <family val="2"/>
      <scheme val="minor"/>
    </font>
    <font>
      <b/>
      <sz val="12"/>
      <color theme="1"/>
      <name val="Calibri"/>
      <family val="2"/>
      <scheme val="minor"/>
    </font>
    <font>
      <b/>
      <sz val="9"/>
      <color indexed="81"/>
      <name val="Tahoma"/>
      <family val="2"/>
    </font>
    <font>
      <i/>
      <sz val="9"/>
      <color rgb="FFFF0000"/>
      <name val="Calibri"/>
      <family val="2"/>
      <scheme val="minor"/>
    </font>
    <font>
      <i/>
      <sz val="11"/>
      <color theme="1"/>
      <name val="Calibri"/>
      <family val="2"/>
      <scheme val="minor"/>
    </font>
    <font>
      <b/>
      <sz val="10"/>
      <color theme="1"/>
      <name val="Calibri"/>
      <family val="2"/>
      <scheme val="minor"/>
    </font>
    <font>
      <sz val="10"/>
      <color theme="1"/>
      <name val="Cambria"/>
      <family val="1"/>
    </font>
    <font>
      <sz val="10"/>
      <color theme="1"/>
      <name val="Calibri"/>
      <family val="2"/>
    </font>
    <font>
      <i/>
      <u/>
      <sz val="10"/>
      <color theme="1"/>
      <name val="Calibri"/>
      <family val="2"/>
      <scheme val="minor"/>
    </font>
    <font>
      <b/>
      <i/>
      <sz val="10"/>
      <color theme="1"/>
      <name val="Calibri"/>
      <family val="2"/>
      <scheme val="minor"/>
    </font>
    <font>
      <sz val="9"/>
      <color indexed="81"/>
      <name val="Calibri"/>
      <family val="2"/>
      <scheme val="minor"/>
    </font>
    <font>
      <b/>
      <sz val="9"/>
      <color indexed="81"/>
      <name val="Calibri"/>
      <family val="2"/>
      <scheme val="minor"/>
    </font>
    <font>
      <sz val="10"/>
      <color indexed="81"/>
      <name val="Calibri"/>
      <family val="2"/>
      <scheme val="minor"/>
    </font>
    <font>
      <u/>
      <sz val="10"/>
      <color theme="1"/>
      <name val="Calibri"/>
      <family val="2"/>
      <scheme val="minor"/>
    </font>
    <font>
      <b/>
      <i/>
      <sz val="12"/>
      <name val="Calibri"/>
      <family val="2"/>
      <scheme val="minor"/>
    </font>
    <font>
      <sz val="11"/>
      <color theme="0"/>
      <name val="Calibri"/>
      <family val="2"/>
      <scheme val="minor"/>
    </font>
    <font>
      <b/>
      <sz val="10"/>
      <color theme="1"/>
      <name val="Times New Roman"/>
      <family val="1"/>
    </font>
    <font>
      <sz val="9"/>
      <color indexed="81"/>
      <name val="Tahoma"/>
      <family val="2"/>
    </font>
    <font>
      <b/>
      <sz val="10"/>
      <color indexed="81"/>
      <name val="Tahoma"/>
      <family val="2"/>
    </font>
    <font>
      <i/>
      <sz val="11"/>
      <color rgb="FFFF0000"/>
      <name val="Calibri"/>
      <family val="2"/>
      <scheme val="minor"/>
    </font>
    <font>
      <sz val="14"/>
      <color theme="1"/>
      <name val="Calibri"/>
      <family val="2"/>
      <scheme val="minor"/>
    </font>
    <font>
      <u/>
      <sz val="14"/>
      <color theme="1"/>
      <name val="Calibri"/>
      <family val="2"/>
      <scheme val="minor"/>
    </font>
    <font>
      <b/>
      <sz val="14"/>
      <color theme="1"/>
      <name val="Calibri"/>
      <family val="2"/>
      <scheme val="minor"/>
    </font>
    <font>
      <b/>
      <i/>
      <sz val="11"/>
      <color rgb="FF7030A0"/>
      <name val="Calibri"/>
      <family val="2"/>
      <scheme val="minor"/>
    </font>
    <font>
      <sz val="11"/>
      <color theme="1"/>
      <name val="Calibri"/>
      <family val="2"/>
      <scheme val="minor"/>
    </font>
    <font>
      <i/>
      <sz val="12"/>
      <color theme="1"/>
      <name val="Calibri"/>
      <family val="2"/>
      <scheme val="minor"/>
    </font>
    <font>
      <sz val="8"/>
      <color theme="1"/>
      <name val="Calibri"/>
      <family val="2"/>
      <scheme val="minor"/>
    </font>
    <font>
      <i/>
      <sz val="8"/>
      <name val="Calibri"/>
      <family val="2"/>
      <scheme val="minor"/>
    </font>
    <font>
      <b/>
      <i/>
      <sz val="12"/>
      <color indexed="10"/>
      <name val="Segoe UI"/>
      <family val="2"/>
    </font>
    <font>
      <b/>
      <i/>
      <sz val="10"/>
      <color rgb="FF7030A0"/>
      <name val="Calibri"/>
      <family val="2"/>
      <scheme val="minor"/>
    </font>
    <font>
      <i/>
      <sz val="9"/>
      <color theme="1"/>
      <name val="Calibri"/>
      <family val="2"/>
    </font>
    <font>
      <i/>
      <sz val="9"/>
      <color theme="1"/>
      <name val="Calibri"/>
      <family val="2"/>
      <scheme val="minor"/>
    </font>
    <font>
      <b/>
      <sz val="8"/>
      <color theme="1"/>
      <name val="Calibri"/>
      <family val="2"/>
      <scheme val="minor"/>
    </font>
    <font>
      <i/>
      <sz val="8"/>
      <color theme="1"/>
      <name val="Calibri"/>
      <family val="2"/>
      <scheme val="minor"/>
    </font>
    <font>
      <b/>
      <i/>
      <sz val="8"/>
      <name val="Calibri"/>
      <family val="2"/>
      <scheme val="minor"/>
    </font>
    <font>
      <i/>
      <sz val="9"/>
      <name val="Calibri"/>
      <family val="2"/>
      <scheme val="minor"/>
    </font>
    <font>
      <b/>
      <i/>
      <sz val="10"/>
      <color rgb="FFFF0000"/>
      <name val="Calibri"/>
      <family val="2"/>
      <scheme val="minor"/>
    </font>
    <font>
      <i/>
      <sz val="8"/>
      <color rgb="FFFF0000"/>
      <name val="Calibri"/>
      <family val="2"/>
      <scheme val="minor"/>
    </font>
    <font>
      <b/>
      <i/>
      <sz val="8"/>
      <color rgb="FFFF0000"/>
      <name val="Calibri"/>
      <family val="2"/>
      <scheme val="minor"/>
    </font>
    <font>
      <b/>
      <sz val="16"/>
      <color theme="1"/>
      <name val="Calibri"/>
      <family val="2"/>
      <scheme val="minor"/>
    </font>
    <font>
      <sz val="18"/>
      <color theme="1"/>
      <name val="Calibri"/>
      <family val="2"/>
      <scheme val="minor"/>
    </font>
    <font>
      <i/>
      <sz val="14"/>
      <color theme="1"/>
      <name val="Calibri"/>
      <family val="2"/>
      <scheme val="minor"/>
    </font>
    <font>
      <sz val="20"/>
      <color theme="1"/>
      <name val="Calibri"/>
      <family val="2"/>
      <scheme val="minor"/>
    </font>
    <font>
      <sz val="22"/>
      <color theme="1"/>
      <name val="Calibri"/>
      <family val="2"/>
      <scheme val="minor"/>
    </font>
    <font>
      <sz val="16"/>
      <color theme="1"/>
      <name val="Calibri"/>
      <family val="2"/>
      <scheme val="minor"/>
    </font>
    <font>
      <sz val="12"/>
      <color theme="1"/>
      <name val="Calibri"/>
      <family val="2"/>
      <scheme val="minor"/>
    </font>
    <font>
      <sz val="14"/>
      <color rgb="FFFF0000"/>
      <name val="Calibri"/>
      <family val="2"/>
      <scheme val="minor"/>
    </font>
    <font>
      <b/>
      <sz val="9"/>
      <color theme="1"/>
      <name val="Calibri"/>
      <family val="2"/>
      <scheme val="minor"/>
    </font>
    <font>
      <sz val="14"/>
      <name val="Calibri"/>
      <family val="2"/>
      <scheme val="minor"/>
    </font>
    <font>
      <b/>
      <sz val="11"/>
      <color theme="1"/>
      <name val="Calibri"/>
      <family val="2"/>
    </font>
    <font>
      <sz val="9"/>
      <name val="Calibri"/>
      <family val="2"/>
      <scheme val="minor"/>
    </font>
    <font>
      <b/>
      <sz val="18"/>
      <color theme="1"/>
      <name val="Calibri"/>
      <family val="2"/>
      <scheme val="minor"/>
    </font>
  </fonts>
  <fills count="10">
    <fill>
      <patternFill patternType="none"/>
    </fill>
    <fill>
      <patternFill patternType="gray125"/>
    </fill>
    <fill>
      <patternFill patternType="solid">
        <fgColor indexed="9"/>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0"/>
        <bgColor theme="4" tint="0.79998168889431442"/>
      </patternFill>
    </fill>
    <fill>
      <patternFill patternType="solid">
        <fgColor theme="0"/>
        <bgColor indexed="64"/>
      </patternFill>
    </fill>
    <fill>
      <patternFill patternType="solid">
        <fgColor theme="3" tint="0.79998168889431442"/>
        <bgColor indexed="64"/>
      </patternFill>
    </fill>
    <fill>
      <patternFill patternType="solid">
        <fgColor rgb="FFFFFF99"/>
        <bgColor indexed="64"/>
      </patternFill>
    </fill>
    <fill>
      <patternFill patternType="solid">
        <fgColor theme="5" tint="0.59999389629810485"/>
        <bgColor indexed="64"/>
      </patternFill>
    </fill>
  </fills>
  <borders count="7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s>
  <cellStyleXfs count="6">
    <xf numFmtId="0" fontId="0" fillId="0" borderId="0"/>
    <xf numFmtId="0" fontId="1" fillId="0" borderId="0"/>
    <xf numFmtId="44" fontId="1" fillId="0" borderId="0" applyFont="0" applyFill="0" applyBorder="0" applyAlignment="0" applyProtection="0"/>
    <xf numFmtId="9" fontId="1" fillId="0" borderId="0" applyFont="0" applyFill="0" applyBorder="0" applyAlignment="0" applyProtection="0"/>
    <xf numFmtId="43" fontId="55" fillId="0" borderId="0" applyFont="0" applyFill="0" applyBorder="0" applyAlignment="0" applyProtection="0"/>
    <xf numFmtId="44" fontId="55" fillId="0" borderId="0" applyFont="0" applyFill="0" applyBorder="0" applyAlignment="0" applyProtection="0"/>
  </cellStyleXfs>
  <cellXfs count="1277">
    <xf numFmtId="0" fontId="0" fillId="0" borderId="0" xfId="0"/>
    <xf numFmtId="44" fontId="0" fillId="0" borderId="0" xfId="2" applyFont="1" applyAlignment="1">
      <alignment vertical="center"/>
    </xf>
    <xf numFmtId="44" fontId="0" fillId="0" borderId="0" xfId="2" applyFont="1" applyAlignment="1">
      <alignment horizontal="center" vertical="center"/>
    </xf>
    <xf numFmtId="0" fontId="0" fillId="0" borderId="0" xfId="0" applyAlignment="1">
      <alignment vertical="center"/>
    </xf>
    <xf numFmtId="0" fontId="0" fillId="0" borderId="4" xfId="0" applyBorder="1" applyAlignment="1">
      <alignment vertical="center"/>
    </xf>
    <xf numFmtId="0" fontId="0" fillId="0" borderId="3" xfId="0" applyBorder="1" applyAlignment="1">
      <alignment vertical="center"/>
    </xf>
    <xf numFmtId="0" fontId="0" fillId="0" borderId="5" xfId="0" applyBorder="1" applyAlignment="1">
      <alignment vertical="center"/>
    </xf>
    <xf numFmtId="0" fontId="0" fillId="0" borderId="7" xfId="0" applyBorder="1" applyAlignment="1">
      <alignment vertical="center"/>
    </xf>
    <xf numFmtId="0" fontId="0" fillId="2" borderId="0" xfId="0" applyFill="1" applyAlignment="1">
      <alignment vertical="center"/>
    </xf>
    <xf numFmtId="0" fontId="3" fillId="0" borderId="3" xfId="0" applyFont="1" applyBorder="1" applyAlignment="1">
      <alignment vertical="center"/>
    </xf>
    <xf numFmtId="44" fontId="5" fillId="0" borderId="0" xfId="2" applyFont="1" applyAlignment="1">
      <alignment horizontal="center" vertical="center"/>
    </xf>
    <xf numFmtId="0" fontId="6" fillId="0" borderId="0" xfId="0" applyFont="1" applyAlignment="1">
      <alignment horizontal="center" vertical="center"/>
    </xf>
    <xf numFmtId="0" fontId="9" fillId="0" borderId="0" xfId="0" applyFont="1" applyAlignment="1">
      <alignment vertical="center"/>
    </xf>
    <xf numFmtId="0" fontId="9" fillId="0" borderId="0" xfId="0" applyFont="1" applyAlignment="1">
      <alignment horizontal="center" vertical="center"/>
    </xf>
    <xf numFmtId="44" fontId="9" fillId="2" borderId="16" xfId="2" applyFont="1" applyFill="1" applyBorder="1" applyAlignment="1">
      <alignment vertical="center"/>
    </xf>
    <xf numFmtId="0" fontId="9" fillId="2" borderId="0" xfId="0" applyFont="1" applyFill="1" applyAlignment="1">
      <alignment horizontal="center" vertical="center"/>
    </xf>
    <xf numFmtId="0" fontId="10" fillId="0" borderId="0" xfId="1" applyFont="1" applyAlignment="1">
      <alignment vertical="center"/>
    </xf>
    <xf numFmtId="0" fontId="8" fillId="0" borderId="0" xfId="1" applyFont="1" applyAlignment="1">
      <alignment vertical="center"/>
    </xf>
    <xf numFmtId="0" fontId="8" fillId="0" borderId="4" xfId="1" applyFont="1" applyBorder="1" applyAlignment="1">
      <alignment vertical="center"/>
    </xf>
    <xf numFmtId="44" fontId="8" fillId="0" borderId="0" xfId="2" applyFont="1" applyAlignment="1">
      <alignment vertical="center"/>
    </xf>
    <xf numFmtId="165" fontId="8" fillId="0" borderId="0" xfId="1" applyNumberFormat="1" applyFont="1" applyAlignment="1">
      <alignment horizontal="center" vertical="center"/>
    </xf>
    <xf numFmtId="0" fontId="0" fillId="0" borderId="5" xfId="0" applyBorder="1" applyAlignment="1">
      <alignment horizontal="left" vertical="center"/>
    </xf>
    <xf numFmtId="0" fontId="13" fillId="0" borderId="0" xfId="0" applyFont="1" applyAlignment="1">
      <alignment vertical="center"/>
    </xf>
    <xf numFmtId="0" fontId="6" fillId="0" borderId="0" xfId="0" applyFont="1" applyAlignment="1">
      <alignment vertical="center"/>
    </xf>
    <xf numFmtId="7" fontId="9" fillId="0" borderId="0" xfId="2" applyNumberFormat="1" applyFont="1" applyAlignment="1">
      <alignment vertical="center"/>
    </xf>
    <xf numFmtId="0" fontId="0" fillId="2" borderId="4" xfId="0" applyFill="1" applyBorder="1" applyAlignment="1">
      <alignment vertical="center"/>
    </xf>
    <xf numFmtId="0" fontId="14" fillId="0" borderId="3" xfId="0" applyFont="1" applyBorder="1" applyAlignment="1">
      <alignment vertical="center"/>
    </xf>
    <xf numFmtId="44" fontId="6" fillId="2" borderId="0" xfId="2" applyFont="1" applyFill="1" applyAlignment="1">
      <alignment vertical="center"/>
    </xf>
    <xf numFmtId="9" fontId="6" fillId="0" borderId="0" xfId="3" applyFont="1" applyAlignment="1">
      <alignment vertical="center"/>
    </xf>
    <xf numFmtId="9" fontId="6" fillId="0" borderId="0" xfId="0" applyNumberFormat="1" applyFont="1" applyAlignment="1">
      <alignment vertical="center"/>
    </xf>
    <xf numFmtId="44" fontId="15" fillId="2" borderId="0" xfId="2" applyFont="1" applyFill="1" applyAlignment="1">
      <alignment vertical="center"/>
    </xf>
    <xf numFmtId="164" fontId="6" fillId="2" borderId="0" xfId="0" applyNumberFormat="1" applyFont="1" applyFill="1" applyAlignment="1">
      <alignment horizontal="center" vertical="center"/>
    </xf>
    <xf numFmtId="7" fontId="9" fillId="2" borderId="0" xfId="2" applyNumberFormat="1" applyFont="1" applyFill="1" applyAlignment="1">
      <alignment vertical="center"/>
    </xf>
    <xf numFmtId="0" fontId="0" fillId="0" borderId="6" xfId="0" applyBorder="1" applyAlignment="1">
      <alignment vertical="center"/>
    </xf>
    <xf numFmtId="0" fontId="0" fillId="2" borderId="7" xfId="0" applyFill="1" applyBorder="1" applyAlignment="1">
      <alignment vertical="center"/>
    </xf>
    <xf numFmtId="0" fontId="8" fillId="0" borderId="0" xfId="0" applyFont="1" applyAlignment="1">
      <alignment vertical="center"/>
    </xf>
    <xf numFmtId="0" fontId="10" fillId="0" borderId="3" xfId="0" applyFont="1" applyBorder="1" applyAlignment="1">
      <alignment vertical="center" wrapText="1"/>
    </xf>
    <xf numFmtId="0" fontId="8" fillId="0" borderId="4" xfId="0" applyFont="1" applyBorder="1" applyAlignment="1">
      <alignment vertical="center"/>
    </xf>
    <xf numFmtId="44" fontId="8" fillId="0" borderId="0" xfId="0" applyNumberFormat="1" applyFont="1" applyAlignment="1">
      <alignment vertical="center"/>
    </xf>
    <xf numFmtId="0" fontId="8" fillId="0" borderId="6" xfId="0" applyFont="1" applyBorder="1" applyAlignment="1">
      <alignment vertical="center"/>
    </xf>
    <xf numFmtId="0" fontId="2" fillId="0" borderId="0" xfId="0" applyFont="1" applyAlignment="1">
      <alignment vertical="center" wrapText="1"/>
    </xf>
    <xf numFmtId="0" fontId="0" fillId="0" borderId="18" xfId="0" applyBorder="1"/>
    <xf numFmtId="0" fontId="0" fillId="0" borderId="4" xfId="0" applyBorder="1"/>
    <xf numFmtId="0" fontId="8" fillId="0" borderId="0" xfId="0" applyFont="1"/>
    <xf numFmtId="0" fontId="10" fillId="0" borderId="3" xfId="0" applyFont="1" applyBorder="1"/>
    <xf numFmtId="0" fontId="10" fillId="0" borderId="0" xfId="0" applyFont="1" applyAlignment="1">
      <alignment horizontal="center"/>
    </xf>
    <xf numFmtId="0" fontId="10" fillId="0" borderId="0" xfId="0" applyFont="1"/>
    <xf numFmtId="0" fontId="0" fillId="0" borderId="17" xfId="0" applyBorder="1"/>
    <xf numFmtId="0" fontId="0" fillId="0" borderId="3" xfId="0" applyBorder="1"/>
    <xf numFmtId="165" fontId="0" fillId="0" borderId="0" xfId="0" applyNumberFormat="1" applyAlignment="1">
      <alignment horizontal="center" vertical="center"/>
    </xf>
    <xf numFmtId="44" fontId="10" fillId="0" borderId="0" xfId="2" applyFont="1" applyAlignment="1">
      <alignment horizontal="center" vertical="center"/>
    </xf>
    <xf numFmtId="10" fontId="10" fillId="0" borderId="0" xfId="0" applyNumberFormat="1" applyFont="1" applyAlignment="1">
      <alignment horizontal="center"/>
    </xf>
    <xf numFmtId="7" fontId="8" fillId="0" borderId="0" xfId="2" applyNumberFormat="1" applyFont="1"/>
    <xf numFmtId="0" fontId="29" fillId="0" borderId="0" xfId="0" applyFont="1" applyAlignment="1">
      <alignment vertical="center"/>
    </xf>
    <xf numFmtId="0" fontId="10" fillId="0" borderId="0" xfId="0" applyFont="1" applyAlignment="1">
      <alignment vertical="center"/>
    </xf>
    <xf numFmtId="0" fontId="2" fillId="0" borderId="4" xfId="0" applyFont="1" applyBorder="1" applyAlignment="1">
      <alignment vertical="center" wrapText="1"/>
    </xf>
    <xf numFmtId="0" fontId="8" fillId="0" borderId="0" xfId="0" applyFont="1" applyAlignment="1">
      <alignment horizontal="center" vertical="center"/>
    </xf>
    <xf numFmtId="0" fontId="8" fillId="0" borderId="3" xfId="1" applyFont="1" applyBorder="1" applyAlignment="1">
      <alignment horizontal="center" vertical="center"/>
    </xf>
    <xf numFmtId="0" fontId="3" fillId="0" borderId="0" xfId="0" applyFont="1" applyAlignment="1">
      <alignment vertical="center"/>
    </xf>
    <xf numFmtId="44" fontId="20" fillId="0" borderId="0" xfId="2" applyFont="1" applyAlignment="1">
      <alignment vertical="center"/>
    </xf>
    <xf numFmtId="0" fontId="0" fillId="0" borderId="0" xfId="0" applyAlignment="1">
      <alignment horizontal="left" vertical="center"/>
    </xf>
    <xf numFmtId="0" fontId="20" fillId="0" borderId="4" xfId="0" quotePrefix="1" applyFont="1" applyBorder="1" applyAlignment="1">
      <alignment horizontal="center" vertical="center"/>
    </xf>
    <xf numFmtId="0" fontId="0" fillId="0" borderId="5" xfId="0" applyBorder="1"/>
    <xf numFmtId="0" fontId="0" fillId="0" borderId="7" xfId="0" applyBorder="1"/>
    <xf numFmtId="0" fontId="20" fillId="0" borderId="0" xfId="0" applyFont="1"/>
    <xf numFmtId="0" fontId="29" fillId="0" borderId="0" xfId="0" applyFont="1" applyAlignment="1">
      <alignment horizontal="right" vertical="center"/>
    </xf>
    <xf numFmtId="44" fontId="8" fillId="0" borderId="1" xfId="2" applyFont="1" applyBorder="1" applyAlignment="1" applyProtection="1">
      <alignment vertical="center"/>
      <protection locked="0"/>
    </xf>
    <xf numFmtId="0" fontId="8" fillId="0" borderId="1" xfId="0" applyFont="1" applyBorder="1" applyAlignment="1" applyProtection="1">
      <alignment horizontal="center" vertical="center"/>
      <protection locked="0"/>
    </xf>
    <xf numFmtId="0" fontId="2" fillId="0" borderId="0" xfId="0" applyFont="1" applyAlignment="1">
      <alignment horizontal="center" vertical="center" wrapText="1"/>
    </xf>
    <xf numFmtId="0" fontId="2" fillId="0" borderId="4" xfId="0" applyFont="1" applyBorder="1" applyAlignment="1">
      <alignment horizontal="center" vertical="center" wrapText="1"/>
    </xf>
    <xf numFmtId="44" fontId="8" fillId="0" borderId="1" xfId="0" applyNumberFormat="1" applyFont="1" applyBorder="1" applyAlignment="1" applyProtection="1">
      <alignment horizontal="center" vertical="center"/>
      <protection locked="0"/>
    </xf>
    <xf numFmtId="44" fontId="8" fillId="0" borderId="1" xfId="0" applyNumberFormat="1" applyFont="1" applyBorder="1" applyAlignment="1" applyProtection="1">
      <alignment horizontal="center"/>
      <protection locked="0"/>
    </xf>
    <xf numFmtId="44" fontId="0" fillId="0" borderId="1" xfId="0" applyNumberFormat="1" applyBorder="1" applyAlignment="1" applyProtection="1">
      <alignment horizontal="left" vertical="center"/>
      <protection locked="0"/>
    </xf>
    <xf numFmtId="44" fontId="8" fillId="0" borderId="1" xfId="0" applyNumberFormat="1" applyFont="1" applyBorder="1" applyAlignment="1" applyProtection="1">
      <alignment horizontal="left" vertical="center"/>
      <protection locked="0"/>
    </xf>
    <xf numFmtId="44" fontId="8" fillId="0" borderId="25" xfId="0" applyNumberFormat="1" applyFont="1" applyBorder="1" applyAlignment="1" applyProtection="1">
      <alignment horizontal="left" vertical="center"/>
      <protection locked="0"/>
    </xf>
    <xf numFmtId="44" fontId="9" fillId="0" borderId="1" xfId="0" applyNumberFormat="1" applyFont="1" applyBorder="1" applyAlignment="1" applyProtection="1">
      <alignment horizontal="center" vertical="center"/>
      <protection locked="0"/>
    </xf>
    <xf numFmtId="10" fontId="6" fillId="0" borderId="20" xfId="0" applyNumberFormat="1" applyFont="1" applyBorder="1" applyAlignment="1" applyProtection="1">
      <alignment horizontal="center" vertical="center"/>
      <protection locked="0"/>
    </xf>
    <xf numFmtId="0" fontId="0" fillId="0" borderId="19" xfId="0" applyBorder="1"/>
    <xf numFmtId="44" fontId="0" fillId="0" borderId="1" xfId="0" applyNumberFormat="1" applyBorder="1" applyAlignment="1" applyProtection="1">
      <alignment horizontal="center" vertical="center"/>
      <protection locked="0"/>
    </xf>
    <xf numFmtId="44" fontId="21" fillId="0" borderId="1" xfId="2" applyFont="1" applyBorder="1" applyAlignment="1" applyProtection="1">
      <alignment vertical="center"/>
      <protection locked="0"/>
    </xf>
    <xf numFmtId="44" fontId="8" fillId="0" borderId="1" xfId="0" applyNumberFormat="1" applyFont="1" applyBorder="1" applyAlignment="1" applyProtection="1">
      <alignment vertical="center"/>
      <protection locked="0"/>
    </xf>
    <xf numFmtId="9" fontId="8" fillId="0" borderId="1" xfId="3" applyFont="1" applyBorder="1" applyAlignment="1" applyProtection="1">
      <alignment horizontal="center" vertical="center"/>
      <protection locked="0"/>
    </xf>
    <xf numFmtId="0" fontId="0" fillId="0" borderId="0" xfId="0" applyAlignment="1">
      <alignment vertical="top" wrapText="1"/>
    </xf>
    <xf numFmtId="44" fontId="0" fillId="0" borderId="1" xfId="0" applyNumberFormat="1" applyBorder="1" applyProtection="1">
      <protection locked="0"/>
    </xf>
    <xf numFmtId="0" fontId="8" fillId="0" borderId="3" xfId="0" applyFont="1" applyBorder="1" applyAlignment="1">
      <alignment horizontal="left" vertical="center"/>
    </xf>
    <xf numFmtId="0" fontId="8" fillId="0" borderId="0" xfId="0" applyFont="1" applyAlignment="1">
      <alignment horizontal="left" vertical="center"/>
    </xf>
    <xf numFmtId="44" fontId="9" fillId="0" borderId="0" xfId="2" applyFont="1" applyAlignment="1">
      <alignment vertical="center"/>
    </xf>
    <xf numFmtId="0" fontId="23" fillId="0" borderId="0" xfId="0" applyFont="1" applyAlignment="1">
      <alignment horizontal="center" vertical="center"/>
    </xf>
    <xf numFmtId="0" fontId="20" fillId="0" borderId="0" xfId="0" applyFont="1" applyAlignment="1">
      <alignment vertical="center"/>
    </xf>
    <xf numFmtId="44" fontId="8" fillId="0" borderId="1" xfId="0" quotePrefix="1" applyNumberFormat="1" applyFont="1" applyBorder="1" applyAlignment="1" applyProtection="1">
      <alignment horizontal="center" vertical="center"/>
      <protection locked="0"/>
    </xf>
    <xf numFmtId="44" fontId="0" fillId="0" borderId="9" xfId="2" applyFont="1" applyBorder="1" applyAlignment="1" applyProtection="1">
      <alignment vertical="center"/>
      <protection locked="0"/>
    </xf>
    <xf numFmtId="0" fontId="9" fillId="0" borderId="1" xfId="0" applyFont="1" applyBorder="1" applyAlignment="1" applyProtection="1">
      <alignment horizontal="center" vertical="center"/>
      <protection locked="0"/>
    </xf>
    <xf numFmtId="44" fontId="0" fillId="0" borderId="1" xfId="2" applyFont="1" applyBorder="1" applyAlignment="1" applyProtection="1">
      <alignment vertical="center"/>
      <protection locked="0"/>
    </xf>
    <xf numFmtId="0" fontId="0" fillId="0" borderId="0" xfId="0" applyAlignment="1">
      <alignment horizontal="left" vertical="top" wrapText="1"/>
    </xf>
    <xf numFmtId="0" fontId="10" fillId="0" borderId="6" xfId="0" applyFont="1" applyBorder="1" applyAlignment="1">
      <alignment vertical="center"/>
    </xf>
    <xf numFmtId="0" fontId="8" fillId="0" borderId="5" xfId="0" applyFont="1" applyBorder="1" applyAlignment="1">
      <alignment vertical="center"/>
    </xf>
    <xf numFmtId="0" fontId="8" fillId="0" borderId="7" xfId="0" applyFont="1" applyBorder="1" applyAlignment="1">
      <alignment vertical="center"/>
    </xf>
    <xf numFmtId="44" fontId="8" fillId="0" borderId="0" xfId="0" applyNumberFormat="1" applyFont="1" applyAlignment="1">
      <alignment horizontal="center" vertical="center"/>
    </xf>
    <xf numFmtId="0" fontId="0" fillId="0" borderId="6" xfId="0" applyBorder="1"/>
    <xf numFmtId="0" fontId="10" fillId="0" borderId="0" xfId="0" applyFont="1" applyAlignment="1">
      <alignment horizontal="center" vertical="center"/>
    </xf>
    <xf numFmtId="0" fontId="54" fillId="0" borderId="0" xfId="0" applyFont="1" applyAlignment="1">
      <alignment vertical="center"/>
    </xf>
    <xf numFmtId="0" fontId="0" fillId="0" borderId="0" xfId="0" applyAlignment="1">
      <alignment vertical="top"/>
    </xf>
    <xf numFmtId="0" fontId="20" fillId="0" borderId="9" xfId="0" applyFont="1" applyBorder="1" applyAlignment="1" applyProtection="1">
      <alignment horizontal="center" vertical="center"/>
      <protection locked="0"/>
    </xf>
    <xf numFmtId="0" fontId="20" fillId="0" borderId="49" xfId="0" applyFont="1" applyBorder="1" applyAlignment="1" applyProtection="1">
      <alignment horizontal="center" vertical="center"/>
      <protection locked="0"/>
    </xf>
    <xf numFmtId="44" fontId="8" fillId="0" borderId="1" xfId="2" applyFont="1" applyBorder="1" applyAlignment="1" applyProtection="1">
      <alignment horizontal="center" vertical="center"/>
      <protection locked="0"/>
    </xf>
    <xf numFmtId="0" fontId="8" fillId="0" borderId="3" xfId="0" applyFont="1" applyBorder="1" applyAlignment="1">
      <alignment vertical="center"/>
    </xf>
    <xf numFmtId="44" fontId="8" fillId="0" borderId="5" xfId="0" applyNumberFormat="1" applyFont="1" applyBorder="1" applyAlignment="1">
      <alignment horizontal="center" vertical="center"/>
    </xf>
    <xf numFmtId="0" fontId="0" fillId="0" borderId="0" xfId="0" applyAlignment="1">
      <alignment horizontal="right" vertical="center"/>
    </xf>
    <xf numFmtId="0" fontId="2" fillId="0" borderId="3" xfId="0" applyFont="1" applyBorder="1" applyAlignment="1">
      <alignment vertical="center" wrapText="1"/>
    </xf>
    <xf numFmtId="0" fontId="10" fillId="0" borderId="0" xfId="0" applyFont="1" applyAlignment="1">
      <alignment horizontal="left" vertical="center"/>
    </xf>
    <xf numFmtId="44" fontId="21" fillId="0" borderId="1" xfId="0" applyNumberFormat="1" applyFont="1" applyBorder="1" applyAlignment="1" applyProtection="1">
      <alignment horizontal="center" vertical="center"/>
      <protection locked="0"/>
    </xf>
    <xf numFmtId="44" fontId="21" fillId="0" borderId="1" xfId="2" applyFont="1" applyBorder="1" applyAlignment="1" applyProtection="1">
      <alignment horizontal="center" vertical="center"/>
      <protection locked="0"/>
    </xf>
    <xf numFmtId="9" fontId="10" fillId="0" borderId="1" xfId="3" applyFont="1" applyBorder="1" applyAlignment="1" applyProtection="1">
      <alignment horizontal="center" vertical="center"/>
      <protection locked="0"/>
    </xf>
    <xf numFmtId="2" fontId="0" fillId="0" borderId="0" xfId="0" applyNumberFormat="1" applyAlignment="1">
      <alignment vertical="center"/>
    </xf>
    <xf numFmtId="44" fontId="7" fillId="0" borderId="0" xfId="2" applyFont="1" applyAlignment="1">
      <alignment vertical="center"/>
    </xf>
    <xf numFmtId="0" fontId="20" fillId="4" borderId="50" xfId="0" applyFont="1" applyFill="1" applyBorder="1"/>
    <xf numFmtId="0" fontId="20" fillId="4" borderId="56" xfId="0" applyFont="1" applyFill="1" applyBorder="1"/>
    <xf numFmtId="0" fontId="20" fillId="4" borderId="48" xfId="0" applyFont="1" applyFill="1" applyBorder="1"/>
    <xf numFmtId="0" fontId="20" fillId="4" borderId="61" xfId="0" applyFont="1" applyFill="1" applyBorder="1"/>
    <xf numFmtId="0" fontId="4" fillId="0" borderId="3" xfId="0" applyFont="1" applyBorder="1" applyAlignment="1">
      <alignment vertical="center"/>
    </xf>
    <xf numFmtId="0" fontId="4" fillId="0" borderId="0" xfId="0" applyFont="1" applyAlignment="1">
      <alignment vertical="center"/>
    </xf>
    <xf numFmtId="0" fontId="4" fillId="0" borderId="4" xfId="0" applyFont="1" applyBorder="1" applyAlignment="1">
      <alignment vertical="center"/>
    </xf>
    <xf numFmtId="44" fontId="0" fillId="0" borderId="1" xfId="0" applyNumberFormat="1" applyBorder="1" applyAlignment="1" applyProtection="1">
      <alignment vertical="center"/>
      <protection locked="0"/>
    </xf>
    <xf numFmtId="44" fontId="0" fillId="0" borderId="51" xfId="0" applyNumberFormat="1" applyBorder="1" applyAlignment="1" applyProtection="1">
      <alignment vertical="center"/>
      <protection locked="0"/>
    </xf>
    <xf numFmtId="44" fontId="8" fillId="0" borderId="4" xfId="0" applyNumberFormat="1" applyFont="1" applyBorder="1" applyAlignment="1">
      <alignment horizontal="center" vertical="center"/>
    </xf>
    <xf numFmtId="0" fontId="54" fillId="0" borderId="0" xfId="0" applyFont="1" applyAlignment="1">
      <alignment horizontal="center" vertical="center"/>
    </xf>
    <xf numFmtId="0" fontId="10" fillId="0" borderId="5" xfId="0" applyFont="1" applyBorder="1" applyAlignment="1">
      <alignment horizontal="right" vertical="center"/>
    </xf>
    <xf numFmtId="168" fontId="0" fillId="0" borderId="1" xfId="0" applyNumberFormat="1" applyBorder="1" applyAlignment="1" applyProtection="1">
      <alignment horizontal="center" vertical="center"/>
      <protection locked="0"/>
    </xf>
    <xf numFmtId="0" fontId="10" fillId="0" borderId="4" xfId="0" applyFont="1" applyBorder="1" applyAlignment="1">
      <alignment vertical="center"/>
    </xf>
    <xf numFmtId="0" fontId="4" fillId="0" borderId="13" xfId="0" applyFont="1" applyBorder="1" applyAlignment="1">
      <alignment vertical="center"/>
    </xf>
    <xf numFmtId="0" fontId="8" fillId="0" borderId="14" xfId="0" quotePrefix="1" applyFont="1" applyBorder="1" applyAlignment="1">
      <alignment vertical="center"/>
    </xf>
    <xf numFmtId="0" fontId="60" fillId="0" borderId="0" xfId="0" applyFont="1" applyAlignment="1">
      <alignment horizontal="center" vertical="center"/>
    </xf>
    <xf numFmtId="44" fontId="8" fillId="0" borderId="51" xfId="2" applyFont="1" applyBorder="1" applyAlignment="1" applyProtection="1">
      <alignment vertical="center"/>
      <protection locked="0"/>
    </xf>
    <xf numFmtId="0" fontId="25" fillId="0" borderId="4" xfId="0" applyFont="1" applyBorder="1" applyAlignment="1">
      <alignment horizontal="left" vertical="center"/>
    </xf>
    <xf numFmtId="0" fontId="17" fillId="0" borderId="0" xfId="0" applyFont="1" applyAlignment="1">
      <alignment horizontal="center" vertical="center"/>
    </xf>
    <xf numFmtId="0" fontId="10" fillId="0" borderId="0" xfId="0" applyFont="1" applyAlignment="1">
      <alignment horizontal="right" vertical="center"/>
    </xf>
    <xf numFmtId="0" fontId="10" fillId="0" borderId="3" xfId="0" applyFont="1" applyBorder="1" applyAlignment="1">
      <alignment vertical="center"/>
    </xf>
    <xf numFmtId="0" fontId="45" fillId="0" borderId="1" xfId="0" applyFont="1" applyBorder="1" applyAlignment="1" applyProtection="1">
      <alignment horizontal="center" vertical="center"/>
      <protection locked="0"/>
    </xf>
    <xf numFmtId="44" fontId="8" fillId="0" borderId="2" xfId="0" applyNumberFormat="1" applyFont="1" applyBorder="1" applyAlignment="1" applyProtection="1">
      <alignment vertical="center"/>
      <protection locked="0"/>
    </xf>
    <xf numFmtId="0" fontId="31" fillId="0" borderId="0" xfId="0" applyFont="1" applyAlignment="1">
      <alignment horizontal="left" vertical="center"/>
    </xf>
    <xf numFmtId="0" fontId="8" fillId="0" borderId="0" xfId="0" applyFont="1" applyAlignment="1">
      <alignment horizontal="right" vertical="center" wrapText="1"/>
    </xf>
    <xf numFmtId="44" fontId="10" fillId="0" borderId="0" xfId="0" applyNumberFormat="1" applyFont="1" applyAlignment="1">
      <alignment vertical="center"/>
    </xf>
    <xf numFmtId="0" fontId="8" fillId="0" borderId="0" xfId="0" applyFont="1" applyAlignment="1">
      <alignment horizontal="left" vertical="center" wrapText="1"/>
    </xf>
    <xf numFmtId="44" fontId="20" fillId="0" borderId="0" xfId="0" applyNumberFormat="1" applyFont="1" applyAlignment="1">
      <alignment horizontal="left" vertical="center"/>
    </xf>
    <xf numFmtId="44" fontId="20" fillId="0" borderId="37" xfId="0" applyNumberFormat="1" applyFont="1" applyBorder="1" applyAlignment="1">
      <alignment horizontal="left" vertical="center"/>
    </xf>
    <xf numFmtId="9" fontId="8" fillId="0" borderId="51" xfId="3" applyFont="1" applyBorder="1" applyAlignment="1" applyProtection="1">
      <alignment horizontal="center" vertical="center"/>
      <protection locked="0"/>
    </xf>
    <xf numFmtId="44" fontId="21" fillId="0" borderId="51" xfId="2" applyFont="1" applyBorder="1" applyAlignment="1" applyProtection="1">
      <alignment vertical="center"/>
      <protection locked="0"/>
    </xf>
    <xf numFmtId="44" fontId="8" fillId="0" borderId="51" xfId="0" applyNumberFormat="1" applyFont="1" applyBorder="1" applyAlignment="1" applyProtection="1">
      <alignment vertical="center"/>
      <protection locked="0"/>
    </xf>
    <xf numFmtId="0" fontId="8" fillId="0" borderId="3" xfId="0" applyFont="1" applyBorder="1" applyAlignment="1">
      <alignment horizontal="right" vertical="center" wrapText="1"/>
    </xf>
    <xf numFmtId="44" fontId="10" fillId="0" borderId="4" xfId="0" applyNumberFormat="1" applyFont="1" applyBorder="1" applyAlignment="1">
      <alignment vertical="center"/>
    </xf>
    <xf numFmtId="0" fontId="8" fillId="0" borderId="3" xfId="0" applyFont="1" applyBorder="1" applyAlignment="1">
      <alignment horizontal="left" vertical="center" wrapText="1"/>
    </xf>
    <xf numFmtId="44" fontId="20" fillId="0" borderId="4" xfId="0" applyNumberFormat="1" applyFont="1" applyBorder="1" applyAlignment="1">
      <alignment horizontal="left" vertical="center"/>
    </xf>
    <xf numFmtId="0" fontId="57" fillId="0" borderId="0" xfId="0" applyFont="1" applyAlignment="1">
      <alignment vertical="center"/>
    </xf>
    <xf numFmtId="0" fontId="15" fillId="0" borderId="0" xfId="0" applyFont="1" applyAlignment="1">
      <alignment vertical="center" wrapText="1"/>
    </xf>
    <xf numFmtId="0" fontId="28" fillId="0" borderId="0" xfId="0" applyFont="1" applyAlignment="1">
      <alignment horizontal="center" vertical="center"/>
    </xf>
    <xf numFmtId="9" fontId="8" fillId="0" borderId="0" xfId="3" applyFont="1" applyAlignment="1">
      <alignment horizontal="center" vertical="center"/>
    </xf>
    <xf numFmtId="0" fontId="57" fillId="0" borderId="0" xfId="0" applyFont="1"/>
    <xf numFmtId="0" fontId="57" fillId="0" borderId="4" xfId="0" applyFont="1" applyBorder="1" applyAlignment="1">
      <alignment horizontal="left" vertical="center"/>
    </xf>
    <xf numFmtId="0" fontId="20" fillId="0" borderId="4" xfId="0" applyFont="1" applyBorder="1" applyAlignment="1">
      <alignment vertical="center"/>
    </xf>
    <xf numFmtId="0" fontId="8" fillId="0" borderId="1" xfId="0" applyFont="1" applyBorder="1" applyAlignment="1" applyProtection="1">
      <alignment vertical="center"/>
      <protection locked="0"/>
    </xf>
    <xf numFmtId="0" fontId="0" fillId="0" borderId="51" xfId="0" applyBorder="1" applyAlignment="1" applyProtection="1">
      <alignment vertical="center"/>
      <protection locked="0"/>
    </xf>
    <xf numFmtId="0" fontId="0" fillId="0" borderId="0" xfId="0" applyAlignment="1">
      <alignment horizontal="center" vertical="center"/>
    </xf>
    <xf numFmtId="0" fontId="10" fillId="0" borderId="5" xfId="0" applyFont="1" applyBorder="1" applyAlignment="1">
      <alignment horizontal="center" vertical="center"/>
    </xf>
    <xf numFmtId="44" fontId="10" fillId="0" borderId="0" xfId="2" applyFont="1" applyAlignment="1">
      <alignment vertical="center"/>
    </xf>
    <xf numFmtId="44" fontId="8" fillId="0" borderId="51" xfId="0" applyNumberFormat="1" applyFont="1" applyBorder="1" applyAlignment="1" applyProtection="1">
      <alignment horizontal="center" vertical="center"/>
      <protection locked="0"/>
    </xf>
    <xf numFmtId="44" fontId="21" fillId="0" borderId="51" xfId="0" applyNumberFormat="1" applyFont="1" applyBorder="1" applyAlignment="1" applyProtection="1">
      <alignment horizontal="center" vertical="center"/>
      <protection locked="0"/>
    </xf>
    <xf numFmtId="44" fontId="8" fillId="0" borderId="51" xfId="2" applyFont="1" applyBorder="1" applyAlignment="1" applyProtection="1">
      <alignment horizontal="center" vertical="center"/>
      <protection locked="0"/>
    </xf>
    <xf numFmtId="44" fontId="21" fillId="0" borderId="51" xfId="2" applyFont="1" applyBorder="1" applyAlignment="1" applyProtection="1">
      <alignment horizontal="center" vertical="center"/>
      <protection locked="0"/>
    </xf>
    <xf numFmtId="0" fontId="10" fillId="0" borderId="3" xfId="0" applyFont="1" applyBorder="1" applyAlignment="1">
      <alignment horizontal="left" vertical="center"/>
    </xf>
    <xf numFmtId="44" fontId="10" fillId="0" borderId="4" xfId="2" applyFont="1" applyBorder="1" applyAlignment="1">
      <alignment vertical="center"/>
    </xf>
    <xf numFmtId="9" fontId="10" fillId="0" borderId="51" xfId="3" applyFont="1" applyBorder="1" applyAlignment="1" applyProtection="1">
      <alignment horizontal="center" vertical="center"/>
      <protection locked="0"/>
    </xf>
    <xf numFmtId="44" fontId="8" fillId="0" borderId="4" xfId="0" applyNumberFormat="1" applyFont="1" applyBorder="1" applyAlignment="1">
      <alignment vertical="center"/>
    </xf>
    <xf numFmtId="0" fontId="17" fillId="0" borderId="0" xfId="0" applyFont="1" applyAlignment="1">
      <alignment vertical="center"/>
    </xf>
    <xf numFmtId="0" fontId="25" fillId="0" borderId="0" xfId="0" applyFont="1" applyAlignment="1">
      <alignment vertical="center" wrapText="1"/>
    </xf>
    <xf numFmtId="164" fontId="10" fillId="0" borderId="37" xfId="0" applyNumberFormat="1" applyFont="1" applyBorder="1" applyAlignment="1">
      <alignment horizontal="center" vertical="center"/>
    </xf>
    <xf numFmtId="0" fontId="8" fillId="0" borderId="51" xfId="0" applyFont="1" applyBorder="1" applyAlignment="1" applyProtection="1">
      <alignment horizontal="center" vertical="center"/>
      <protection locked="0"/>
    </xf>
    <xf numFmtId="0" fontId="0" fillId="0" borderId="0" xfId="0" applyAlignment="1">
      <alignment horizontal="right"/>
    </xf>
    <xf numFmtId="0" fontId="8" fillId="0" borderId="0" xfId="0" applyFont="1" applyAlignment="1">
      <alignment vertical="top" wrapText="1"/>
    </xf>
    <xf numFmtId="0" fontId="8" fillId="0" borderId="3" xfId="0" applyFont="1" applyBorder="1" applyAlignment="1">
      <alignment vertical="top" wrapText="1"/>
    </xf>
    <xf numFmtId="0" fontId="17" fillId="0" borderId="4" xfId="0" applyFont="1" applyBorder="1" applyAlignment="1">
      <alignment vertical="center"/>
    </xf>
    <xf numFmtId="0" fontId="8" fillId="0" borderId="5" xfId="0" applyFont="1" applyBorder="1" applyAlignment="1">
      <alignment horizontal="right" vertical="center"/>
    </xf>
    <xf numFmtId="44" fontId="0" fillId="0" borderId="0" xfId="0" applyNumberFormat="1" applyAlignment="1">
      <alignment horizontal="center" vertical="center"/>
    </xf>
    <xf numFmtId="0" fontId="8" fillId="0" borderId="51" xfId="0" applyFont="1" applyBorder="1" applyAlignment="1" applyProtection="1">
      <alignment vertical="center"/>
      <protection locked="0"/>
    </xf>
    <xf numFmtId="44" fontId="20" fillId="0" borderId="2" xfId="0" applyNumberFormat="1" applyFont="1" applyBorder="1" applyProtection="1">
      <protection locked="0"/>
    </xf>
    <xf numFmtId="0" fontId="19" fillId="0" borderId="1"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37" fontId="8" fillId="0" borderId="51" xfId="0" applyNumberFormat="1" applyFont="1" applyBorder="1" applyAlignment="1" applyProtection="1">
      <alignment horizontal="center" vertical="center"/>
      <protection locked="0"/>
    </xf>
    <xf numFmtId="0" fontId="10" fillId="0" borderId="3" xfId="0" applyFont="1" applyBorder="1" applyAlignment="1">
      <alignment horizontal="right" vertical="center"/>
    </xf>
    <xf numFmtId="0" fontId="8" fillId="0" borderId="3" xfId="0" quotePrefix="1" applyFont="1" applyBorder="1" applyAlignment="1">
      <alignment horizontal="left" vertical="center"/>
    </xf>
    <xf numFmtId="0" fontId="8" fillId="0" borderId="0" xfId="0" quotePrefix="1" applyFont="1" applyAlignment="1">
      <alignment horizontal="left" vertical="center"/>
    </xf>
    <xf numFmtId="0" fontId="8" fillId="0" borderId="3" xfId="0" applyFont="1" applyBorder="1" applyAlignment="1">
      <alignment horizontal="right" vertical="center"/>
    </xf>
    <xf numFmtId="0" fontId="8" fillId="0" borderId="0" xfId="0" applyFont="1" applyAlignment="1">
      <alignment horizontal="right"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20" fillId="0" borderId="3" xfId="0" applyFont="1" applyBorder="1" applyAlignment="1">
      <alignment horizontal="center" vertical="center"/>
    </xf>
    <xf numFmtId="0" fontId="20" fillId="0" borderId="0" xfId="0" applyFont="1" applyAlignment="1">
      <alignment horizontal="center" vertical="center"/>
    </xf>
    <xf numFmtId="0" fontId="20" fillId="0" borderId="4" xfId="0" applyFont="1" applyBorder="1" applyAlignment="1">
      <alignment horizontal="center" vertical="center"/>
    </xf>
    <xf numFmtId="0" fontId="10" fillId="0" borderId="0" xfId="0" applyFont="1" applyAlignment="1" applyProtection="1">
      <alignment horizontal="center" vertical="center"/>
      <protection locked="0"/>
    </xf>
    <xf numFmtId="0" fontId="0" fillId="0" borderId="3" xfId="0" applyBorder="1" applyAlignment="1">
      <alignment horizontal="left" vertical="center"/>
    </xf>
    <xf numFmtId="0" fontId="20" fillId="0" borderId="0" xfId="0" applyFont="1" applyAlignment="1">
      <alignment horizontal="left"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0" fillId="8" borderId="0" xfId="0" applyFill="1" applyAlignment="1">
      <alignment vertical="center"/>
    </xf>
    <xf numFmtId="43" fontId="0" fillId="8" borderId="0" xfId="0" applyNumberFormat="1" applyFill="1" applyAlignment="1">
      <alignment vertical="center"/>
    </xf>
    <xf numFmtId="0" fontId="30" fillId="0" borderId="0" xfId="0" applyFont="1" applyAlignment="1">
      <alignment vertical="center"/>
    </xf>
    <xf numFmtId="0" fontId="9" fillId="0" borderId="2" xfId="0" applyFont="1" applyBorder="1" applyAlignment="1" applyProtection="1">
      <alignment horizontal="center" vertical="center"/>
      <protection locked="0"/>
    </xf>
    <xf numFmtId="0" fontId="16" fillId="0" borderId="0" xfId="0" applyFont="1" applyAlignment="1">
      <alignment horizontal="left"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18" xfId="0" applyBorder="1" applyAlignment="1">
      <alignment vertical="center"/>
    </xf>
    <xf numFmtId="0" fontId="0" fillId="0" borderId="17" xfId="0" applyBorder="1" applyAlignment="1">
      <alignment vertical="center"/>
    </xf>
    <xf numFmtId="0" fontId="0" fillId="0" borderId="19" xfId="0" applyBorder="1" applyAlignment="1">
      <alignment vertical="center"/>
    </xf>
    <xf numFmtId="0" fontId="20" fillId="0" borderId="3" xfId="0" applyFont="1" applyBorder="1" applyAlignment="1">
      <alignment vertical="top" wrapText="1"/>
    </xf>
    <xf numFmtId="0" fontId="20" fillId="0" borderId="0" xfId="0" applyFont="1" applyAlignment="1">
      <alignment vertical="top" wrapText="1"/>
    </xf>
    <xf numFmtId="0" fontId="20" fillId="0" borderId="4" xfId="0" applyFont="1" applyBorder="1" applyAlignment="1">
      <alignment vertical="top" wrapText="1"/>
    </xf>
    <xf numFmtId="0" fontId="20" fillId="0" borderId="0" xfId="0" applyFont="1" applyAlignment="1">
      <alignment horizontal="center" vertical="top" wrapText="1"/>
    </xf>
    <xf numFmtId="0" fontId="20" fillId="0" borderId="4" xfId="0" applyFont="1" applyBorder="1" applyAlignment="1">
      <alignment horizontal="center" vertical="top" wrapText="1"/>
    </xf>
    <xf numFmtId="44" fontId="9" fillId="0" borderId="0" xfId="0" applyNumberFormat="1" applyFont="1" applyAlignment="1">
      <alignment horizontal="center" vertical="center"/>
    </xf>
    <xf numFmtId="0" fontId="0" fillId="0" borderId="3" xfId="0" applyBorder="1" applyAlignment="1">
      <alignment horizontal="center"/>
    </xf>
    <xf numFmtId="0" fontId="0" fillId="0" borderId="0" xfId="0" applyAlignment="1">
      <alignment horizontal="center"/>
    </xf>
    <xf numFmtId="0" fontId="0" fillId="0" borderId="4" xfId="0" applyBorder="1" applyAlignment="1">
      <alignment horizontal="center"/>
    </xf>
    <xf numFmtId="44" fontId="20" fillId="0" borderId="0" xfId="0" applyNumberFormat="1" applyFont="1" applyAlignment="1">
      <alignment horizontal="center" vertical="center"/>
    </xf>
    <xf numFmtId="0" fontId="18" fillId="0" borderId="3" xfId="0" applyFont="1" applyBorder="1" applyAlignment="1">
      <alignment horizontal="center" vertical="center"/>
    </xf>
    <xf numFmtId="0" fontId="0" fillId="0" borderId="14" xfId="0" applyBorder="1" applyAlignment="1">
      <alignment vertical="center"/>
    </xf>
    <xf numFmtId="0" fontId="47" fillId="0" borderId="0" xfId="0" applyFont="1" applyAlignment="1">
      <alignment vertical="center" wrapText="1"/>
    </xf>
    <xf numFmtId="0" fontId="47" fillId="0" borderId="0" xfId="0" applyFont="1" applyAlignment="1">
      <alignment vertical="center"/>
    </xf>
    <xf numFmtId="0" fontId="0" fillId="0" borderId="4" xfId="0" applyBorder="1" applyAlignment="1">
      <alignment horizontal="center" vertical="center"/>
    </xf>
    <xf numFmtId="0" fontId="0" fillId="0" borderId="0" xfId="0" quotePrefix="1" applyAlignment="1">
      <alignment horizontal="right" vertical="center" wrapText="1"/>
    </xf>
    <xf numFmtId="0" fontId="0" fillId="0" borderId="0" xfId="0" applyAlignment="1">
      <alignment horizontal="right" vertical="center" wrapText="1"/>
    </xf>
    <xf numFmtId="0" fontId="0" fillId="0" borderId="0" xfId="0" quotePrefix="1" applyAlignment="1">
      <alignment horizontal="right" vertical="center"/>
    </xf>
    <xf numFmtId="0" fontId="36" fillId="0" borderId="0" xfId="0" applyFont="1" applyAlignment="1">
      <alignment horizontal="center" vertical="center"/>
    </xf>
    <xf numFmtId="0" fontId="20" fillId="0" borderId="0" xfId="0" quotePrefix="1" applyFont="1" applyAlignment="1">
      <alignment horizontal="center" vertical="center"/>
    </xf>
    <xf numFmtId="0" fontId="26" fillId="0" borderId="0" xfId="0" applyFont="1" applyAlignment="1">
      <alignment horizontal="right" vertical="center"/>
    </xf>
    <xf numFmtId="44" fontId="0" fillId="0" borderId="4" xfId="0" applyNumberFormat="1" applyBorder="1" applyAlignment="1">
      <alignment horizontal="center" vertical="center"/>
    </xf>
    <xf numFmtId="0" fontId="57" fillId="0" borderId="4" xfId="0" applyFont="1" applyBorder="1" applyAlignment="1">
      <alignment vertical="center"/>
    </xf>
    <xf numFmtId="0" fontId="0" fillId="0" borderId="0" xfId="0" applyAlignment="1">
      <alignment horizontal="center" vertical="top" wrapText="1"/>
    </xf>
    <xf numFmtId="0" fontId="19" fillId="0" borderId="0" xfId="0" applyFont="1" applyAlignment="1">
      <alignment horizontal="center" vertical="center"/>
    </xf>
    <xf numFmtId="0" fontId="19" fillId="0" borderId="0" xfId="0" applyFont="1" applyAlignment="1">
      <alignment vertical="center"/>
    </xf>
    <xf numFmtId="0" fontId="19" fillId="0" borderId="4" xfId="0" applyFont="1" applyBorder="1" applyAlignment="1">
      <alignment horizontal="center" vertical="center"/>
    </xf>
    <xf numFmtId="0" fontId="13" fillId="0" borderId="0" xfId="0" applyFont="1" applyAlignment="1">
      <alignment horizontal="center" vertical="center"/>
    </xf>
    <xf numFmtId="44" fontId="8" fillId="0" borderId="0" xfId="2" applyFont="1" applyAlignment="1">
      <alignment horizontal="center" vertical="center"/>
    </xf>
    <xf numFmtId="0" fontId="20" fillId="0" borderId="0" xfId="0" applyFont="1" applyAlignment="1">
      <alignment horizontal="center"/>
    </xf>
    <xf numFmtId="44" fontId="20" fillId="0" borderId="37" xfId="0" applyNumberFormat="1" applyFont="1" applyBorder="1"/>
    <xf numFmtId="0" fontId="19" fillId="0" borderId="4" xfId="0" applyFont="1" applyBorder="1" applyAlignment="1">
      <alignment vertical="center"/>
    </xf>
    <xf numFmtId="0" fontId="16" fillId="2" borderId="5" xfId="0" applyFont="1" applyFill="1" applyBorder="1" applyAlignment="1">
      <alignment horizontal="center" vertical="center"/>
    </xf>
    <xf numFmtId="0" fontId="0" fillId="2" borderId="5" xfId="0" applyFill="1" applyBorder="1" applyAlignment="1">
      <alignment vertical="center"/>
    </xf>
    <xf numFmtId="0" fontId="35" fillId="0" borderId="4" xfId="0" applyFont="1" applyBorder="1" applyAlignment="1">
      <alignment horizontal="center" vertical="center"/>
    </xf>
    <xf numFmtId="0" fontId="19" fillId="0" borderId="0" xfId="0" applyFont="1" applyAlignment="1">
      <alignment horizontal="left" vertical="center"/>
    </xf>
    <xf numFmtId="0" fontId="19" fillId="0" borderId="4" xfId="0" applyFont="1" applyBorder="1" applyAlignment="1">
      <alignment horizontal="left" vertical="center"/>
    </xf>
    <xf numFmtId="0" fontId="16" fillId="0" borderId="5" xfId="0" applyFont="1" applyBorder="1" applyAlignment="1">
      <alignment horizontal="center" vertical="center"/>
    </xf>
    <xf numFmtId="0" fontId="16" fillId="0" borderId="7" xfId="0" applyFont="1" applyBorder="1" applyAlignment="1">
      <alignment horizontal="center" vertical="center"/>
    </xf>
    <xf numFmtId="44" fontId="8" fillId="0" borderId="4" xfId="2" applyFont="1" applyBorder="1" applyAlignment="1">
      <alignment horizontal="center" vertical="center"/>
    </xf>
    <xf numFmtId="0" fontId="20" fillId="0" borderId="3" xfId="0" applyFont="1" applyBorder="1" applyAlignment="1">
      <alignment vertical="center"/>
    </xf>
    <xf numFmtId="44" fontId="0" fillId="0" borderId="4" xfId="0" applyNumberFormat="1" applyBorder="1" applyAlignment="1">
      <alignment vertical="center"/>
    </xf>
    <xf numFmtId="0" fontId="29" fillId="0" borderId="48" xfId="0" applyFont="1" applyBorder="1" applyAlignment="1">
      <alignment horizontal="center" vertical="center"/>
    </xf>
    <xf numFmtId="0" fontId="29" fillId="0" borderId="50" xfId="0" applyFont="1" applyBorder="1" applyAlignment="1">
      <alignment horizontal="center" vertical="center"/>
    </xf>
    <xf numFmtId="0" fontId="29" fillId="0" borderId="52" xfId="0" applyFont="1" applyBorder="1" applyAlignment="1">
      <alignment horizontal="center" vertical="center"/>
    </xf>
    <xf numFmtId="0" fontId="6" fillId="0" borderId="52" xfId="0" applyFont="1" applyBorder="1" applyAlignment="1">
      <alignment horizontal="center" vertical="center"/>
    </xf>
    <xf numFmtId="0" fontId="29" fillId="0" borderId="0" xfId="0" applyFont="1" applyAlignment="1">
      <alignment horizontal="center" vertical="center"/>
    </xf>
    <xf numFmtId="0" fontId="29" fillId="0" borderId="0" xfId="0" applyFont="1" applyAlignment="1">
      <alignment horizontal="left" vertical="center" wrapText="1"/>
    </xf>
    <xf numFmtId="0" fontId="29" fillId="0" borderId="0" xfId="0" applyFont="1" applyAlignment="1">
      <alignment horizontal="center" vertical="center" wrapText="1"/>
    </xf>
    <xf numFmtId="0" fontId="29" fillId="0" borderId="41" xfId="0" applyFont="1" applyBorder="1" applyAlignment="1">
      <alignment horizontal="center" vertical="center"/>
    </xf>
    <xf numFmtId="0" fontId="29" fillId="0" borderId="20" xfId="0" quotePrefix="1" applyFont="1" applyBorder="1" applyAlignment="1">
      <alignment horizontal="center" vertical="center"/>
    </xf>
    <xf numFmtId="0" fontId="36" fillId="0" borderId="20" xfId="0" quotePrefix="1" applyFont="1" applyBorder="1" applyAlignment="1">
      <alignment horizontal="center" vertical="center"/>
    </xf>
    <xf numFmtId="0" fontId="23" fillId="0" borderId="52" xfId="0" applyFont="1" applyBorder="1" applyAlignment="1">
      <alignment horizontal="center" vertical="center"/>
    </xf>
    <xf numFmtId="0" fontId="36" fillId="0" borderId="25" xfId="0" quotePrefix="1" applyFont="1" applyBorder="1" applyAlignment="1">
      <alignment horizontal="center" vertical="center"/>
    </xf>
    <xf numFmtId="0" fontId="36" fillId="0" borderId="20" xfId="0" applyFont="1" applyBorder="1" applyAlignment="1">
      <alignment horizontal="center" vertical="center"/>
    </xf>
    <xf numFmtId="0" fontId="36" fillId="0" borderId="27" xfId="0" applyFont="1" applyBorder="1" applyAlignment="1">
      <alignment horizontal="center" vertical="center"/>
    </xf>
    <xf numFmtId="0" fontId="29" fillId="0" borderId="45" xfId="0" applyFont="1" applyBorder="1" applyAlignment="1">
      <alignment horizontal="center" vertical="center"/>
    </xf>
    <xf numFmtId="0" fontId="29" fillId="0" borderId="9" xfId="0" quotePrefix="1" applyFont="1" applyBorder="1" applyAlignment="1">
      <alignment horizontal="center" vertical="center"/>
    </xf>
    <xf numFmtId="0" fontId="29" fillId="0" borderId="27" xfId="0" quotePrefix="1" applyFont="1" applyBorder="1" applyAlignment="1">
      <alignment horizontal="center" vertical="center"/>
    </xf>
    <xf numFmtId="0" fontId="16" fillId="0" borderId="4" xfId="0" applyFont="1" applyBorder="1" applyAlignment="1">
      <alignment vertical="center"/>
    </xf>
    <xf numFmtId="0" fontId="20" fillId="0" borderId="0" xfId="0" applyFont="1" applyAlignment="1">
      <alignment horizontal="right" vertical="center"/>
    </xf>
    <xf numFmtId="0" fontId="19" fillId="0" borderId="4" xfId="0" applyFont="1" applyBorder="1" applyAlignment="1">
      <alignment vertical="center" wrapText="1"/>
    </xf>
    <xf numFmtId="0" fontId="16" fillId="2" borderId="0" xfId="0" applyFont="1" applyFill="1" applyAlignment="1">
      <alignment horizontal="center" vertical="center"/>
    </xf>
    <xf numFmtId="44" fontId="7" fillId="0" borderId="11" xfId="2" applyFont="1" applyBorder="1" applyAlignment="1">
      <alignment vertical="center"/>
    </xf>
    <xf numFmtId="44" fontId="20" fillId="7" borderId="2" xfId="2" applyFont="1" applyFill="1" applyBorder="1" applyAlignment="1" applyProtection="1">
      <alignment vertical="center"/>
      <protection hidden="1"/>
    </xf>
    <xf numFmtId="7" fontId="20" fillId="7" borderId="2" xfId="2" applyNumberFormat="1" applyFont="1" applyFill="1" applyBorder="1" applyAlignment="1" applyProtection="1">
      <alignment vertical="center"/>
      <protection hidden="1"/>
    </xf>
    <xf numFmtId="44" fontId="20" fillId="7" borderId="2" xfId="0" applyNumberFormat="1" applyFont="1" applyFill="1" applyBorder="1" applyAlignment="1" applyProtection="1">
      <alignment vertical="center"/>
      <protection hidden="1"/>
    </xf>
    <xf numFmtId="44" fontId="20" fillId="7" borderId="2" xfId="0" applyNumberFormat="1" applyFont="1" applyFill="1" applyBorder="1" applyAlignment="1" applyProtection="1">
      <alignment horizontal="center" vertical="center"/>
      <protection hidden="1"/>
    </xf>
    <xf numFmtId="44" fontId="10" fillId="7" borderId="2" xfId="0" applyNumberFormat="1" applyFont="1" applyFill="1" applyBorder="1" applyAlignment="1" applyProtection="1">
      <alignment horizontal="center" vertical="center"/>
      <protection hidden="1"/>
    </xf>
    <xf numFmtId="0" fontId="9" fillId="7" borderId="2" xfId="0" applyFont="1" applyFill="1" applyBorder="1" applyAlignment="1" applyProtection="1">
      <alignment horizontal="center" vertical="center"/>
      <protection hidden="1"/>
    </xf>
    <xf numFmtId="165" fontId="20" fillId="7" borderId="2" xfId="0" applyNumberFormat="1" applyFont="1" applyFill="1" applyBorder="1" applyAlignment="1" applyProtection="1">
      <alignment horizontal="center" vertical="center"/>
      <protection hidden="1"/>
    </xf>
    <xf numFmtId="44" fontId="10" fillId="7" borderId="2" xfId="1" applyNumberFormat="1" applyFont="1" applyFill="1" applyBorder="1" applyAlignment="1" applyProtection="1">
      <alignment vertical="center"/>
      <protection hidden="1"/>
    </xf>
    <xf numFmtId="44" fontId="10" fillId="7" borderId="2" xfId="2" applyFont="1" applyFill="1" applyBorder="1" applyAlignment="1" applyProtection="1">
      <alignment vertical="center"/>
      <protection hidden="1"/>
    </xf>
    <xf numFmtId="44" fontId="10" fillId="7" borderId="2" xfId="0" applyNumberFormat="1" applyFont="1" applyFill="1" applyBorder="1" applyAlignment="1" applyProtection="1">
      <alignment horizontal="right" vertical="center"/>
      <protection hidden="1"/>
    </xf>
    <xf numFmtId="44" fontId="8" fillId="7" borderId="2" xfId="2" applyFont="1" applyFill="1" applyBorder="1" applyProtection="1">
      <protection hidden="1"/>
    </xf>
    <xf numFmtId="44" fontId="20" fillId="7" borderId="2" xfId="0" applyNumberFormat="1" applyFont="1" applyFill="1" applyBorder="1" applyAlignment="1" applyProtection="1">
      <alignment horizontal="left" vertical="center"/>
      <protection hidden="1"/>
    </xf>
    <xf numFmtId="44" fontId="10" fillId="7" borderId="2" xfId="0" applyNumberFormat="1" applyFont="1" applyFill="1" applyBorder="1" applyAlignment="1" applyProtection="1">
      <alignment horizontal="left" vertical="center"/>
      <protection hidden="1"/>
    </xf>
    <xf numFmtId="44" fontId="9" fillId="7" borderId="2" xfId="2" applyFont="1" applyFill="1" applyBorder="1" applyAlignment="1" applyProtection="1">
      <alignment vertical="center"/>
      <protection hidden="1"/>
    </xf>
    <xf numFmtId="44" fontId="8" fillId="7" borderId="2" xfId="0" applyNumberFormat="1" applyFont="1" applyFill="1" applyBorder="1" applyAlignment="1" applyProtection="1">
      <alignment vertical="center"/>
      <protection hidden="1"/>
    </xf>
    <xf numFmtId="44" fontId="0" fillId="7" borderId="2" xfId="0" applyNumberFormat="1" applyFill="1" applyBorder="1" applyAlignment="1" applyProtection="1">
      <alignment vertical="center"/>
      <protection hidden="1"/>
    </xf>
    <xf numFmtId="44" fontId="8" fillId="7" borderId="2" xfId="0" applyNumberFormat="1" applyFont="1" applyFill="1" applyBorder="1" applyAlignment="1" applyProtection="1">
      <alignment horizontal="right" vertical="center"/>
      <protection hidden="1"/>
    </xf>
    <xf numFmtId="44" fontId="10" fillId="7" borderId="2" xfId="0" applyNumberFormat="1" applyFont="1" applyFill="1" applyBorder="1" applyAlignment="1" applyProtection="1">
      <alignment vertical="center"/>
      <protection hidden="1"/>
    </xf>
    <xf numFmtId="44" fontId="20" fillId="7" borderId="2" xfId="0" applyNumberFormat="1" applyFont="1" applyFill="1" applyBorder="1" applyProtection="1">
      <protection hidden="1"/>
    </xf>
    <xf numFmtId="164" fontId="10" fillId="7" borderId="2" xfId="0" applyNumberFormat="1" applyFont="1" applyFill="1" applyBorder="1" applyAlignment="1" applyProtection="1">
      <alignment horizontal="center" vertical="center"/>
      <protection hidden="1"/>
    </xf>
    <xf numFmtId="44" fontId="8" fillId="7" borderId="2" xfId="0" applyNumberFormat="1" applyFont="1" applyFill="1" applyBorder="1" applyAlignment="1" applyProtection="1">
      <alignment horizontal="center" vertical="center"/>
      <protection hidden="1"/>
    </xf>
    <xf numFmtId="44" fontId="8" fillId="7" borderId="2" xfId="2" applyFont="1" applyFill="1" applyBorder="1" applyAlignment="1">
      <alignment vertical="center"/>
    </xf>
    <xf numFmtId="44" fontId="20" fillId="0" borderId="4" xfId="0" applyNumberFormat="1" applyFont="1" applyBorder="1" applyAlignment="1" applyProtection="1">
      <alignment vertical="center"/>
      <protection hidden="1"/>
    </xf>
    <xf numFmtId="0" fontId="0" fillId="0" borderId="51" xfId="0" applyBorder="1" applyAlignment="1" applyProtection="1">
      <alignment horizontal="center" vertical="center"/>
      <protection locked="0"/>
    </xf>
    <xf numFmtId="165" fontId="8" fillId="0" borderId="1" xfId="1" applyNumberFormat="1" applyFont="1" applyBorder="1" applyAlignment="1" applyProtection="1">
      <alignment horizontal="center" vertical="center"/>
      <protection locked="0"/>
    </xf>
    <xf numFmtId="165" fontId="8" fillId="7" borderId="2" xfId="1" applyNumberFormat="1" applyFont="1" applyFill="1" applyBorder="1" applyAlignment="1" applyProtection="1">
      <alignment horizontal="center" vertical="center"/>
      <protection hidden="1"/>
    </xf>
    <xf numFmtId="0" fontId="8" fillId="0" borderId="14" xfId="0" applyFont="1" applyBorder="1" applyAlignment="1">
      <alignment horizontal="right" vertical="center"/>
    </xf>
    <xf numFmtId="0" fontId="8" fillId="0" borderId="14" xfId="0" applyFont="1" applyBorder="1" applyAlignment="1">
      <alignment horizontal="center" vertical="center"/>
    </xf>
    <xf numFmtId="0" fontId="8" fillId="0" borderId="0" xfId="0" applyFont="1" applyAlignment="1">
      <alignment horizontal="center"/>
    </xf>
    <xf numFmtId="0" fontId="24" fillId="0" borderId="0" xfId="0" applyFont="1" applyAlignment="1">
      <alignment horizontal="center" vertical="center"/>
    </xf>
    <xf numFmtId="0" fontId="4" fillId="0" borderId="0" xfId="0" applyFont="1" applyAlignment="1">
      <alignment horizontal="center" vertical="center"/>
    </xf>
    <xf numFmtId="0" fontId="10" fillId="0" borderId="4" xfId="0" applyFont="1" applyBorder="1" applyAlignment="1">
      <alignment horizontal="left" vertical="center"/>
    </xf>
    <xf numFmtId="0" fontId="28" fillId="0" borderId="3" xfId="0" applyFont="1" applyBorder="1" applyAlignment="1" applyProtection="1">
      <alignment horizontal="center" vertical="top" wrapText="1"/>
      <protection locked="0"/>
    </xf>
    <xf numFmtId="0" fontId="28" fillId="0" borderId="0" xfId="0" applyFont="1" applyAlignment="1" applyProtection="1">
      <alignment horizontal="center" vertical="top" wrapText="1"/>
      <protection locked="0"/>
    </xf>
    <xf numFmtId="0" fontId="4" fillId="0" borderId="3" xfId="0" applyFont="1" applyBorder="1" applyAlignment="1">
      <alignment horizontal="center" vertical="center"/>
    </xf>
    <xf numFmtId="165" fontId="10" fillId="7" borderId="1" xfId="0" applyNumberFormat="1" applyFont="1" applyFill="1" applyBorder="1" applyAlignment="1" applyProtection="1">
      <alignment horizontal="center" vertical="center"/>
      <protection hidden="1"/>
    </xf>
    <xf numFmtId="7" fontId="10" fillId="7" borderId="2" xfId="2" applyNumberFormat="1" applyFont="1" applyFill="1" applyBorder="1" applyAlignment="1" applyProtection="1">
      <alignment vertical="center"/>
      <protection hidden="1"/>
    </xf>
    <xf numFmtId="0" fontId="67" fillId="0" borderId="0" xfId="0" applyFont="1" applyAlignment="1">
      <alignment horizontal="center" vertical="center"/>
    </xf>
    <xf numFmtId="9" fontId="67" fillId="0" borderId="0" xfId="0" applyNumberFormat="1" applyFont="1" applyAlignment="1">
      <alignment horizontal="center" vertical="center"/>
    </xf>
    <xf numFmtId="0" fontId="25" fillId="0" borderId="0" xfId="0" applyFont="1" applyAlignment="1">
      <alignment vertical="center"/>
    </xf>
    <xf numFmtId="0" fontId="2" fillId="0" borderId="3" xfId="0" applyFont="1" applyBorder="1" applyAlignment="1">
      <alignment horizontal="center" vertical="center" wrapText="1"/>
    </xf>
    <xf numFmtId="168" fontId="0" fillId="0" borderId="4" xfId="0" applyNumberFormat="1" applyBorder="1" applyAlignment="1">
      <alignment vertical="center"/>
    </xf>
    <xf numFmtId="168" fontId="0" fillId="0" borderId="0" xfId="0" applyNumberFormat="1" applyAlignment="1">
      <alignment vertical="center"/>
    </xf>
    <xf numFmtId="0" fontId="46" fillId="0" borderId="0" xfId="0" applyFont="1" applyAlignment="1">
      <alignment vertical="center"/>
    </xf>
    <xf numFmtId="37" fontId="10" fillId="0" borderId="0" xfId="2" applyNumberFormat="1" applyFont="1" applyAlignment="1">
      <alignment horizontal="center" vertical="center"/>
    </xf>
    <xf numFmtId="37" fontId="8" fillId="0" borderId="0" xfId="2" applyNumberFormat="1" applyFont="1" applyAlignment="1">
      <alignment horizontal="center" vertical="center"/>
    </xf>
    <xf numFmtId="43" fontId="46" fillId="0" borderId="0" xfId="0" applyNumberFormat="1" applyFont="1" applyAlignment="1">
      <alignment vertical="center"/>
    </xf>
    <xf numFmtId="0" fontId="22" fillId="0" borderId="0" xfId="0" applyFont="1" applyAlignment="1">
      <alignment horizontal="center" vertical="center"/>
    </xf>
    <xf numFmtId="44" fontId="8" fillId="0" borderId="1" xfId="2" applyFont="1" applyBorder="1" applyAlignment="1">
      <alignment vertical="center"/>
    </xf>
    <xf numFmtId="0" fontId="27" fillId="0" borderId="0" xfId="0" applyFont="1" applyAlignment="1">
      <alignment horizontal="right"/>
    </xf>
    <xf numFmtId="0" fontId="27" fillId="0" borderId="0" xfId="0" applyFont="1" applyAlignment="1">
      <alignment horizontal="right" vertical="center"/>
    </xf>
    <xf numFmtId="0" fontId="19" fillId="0" borderId="0" xfId="0" applyFont="1" applyAlignment="1">
      <alignment vertical="top" wrapText="1"/>
    </xf>
    <xf numFmtId="0" fontId="47" fillId="0" borderId="4" xfId="0" applyFont="1" applyBorder="1" applyAlignment="1">
      <alignment vertical="center"/>
    </xf>
    <xf numFmtId="0" fontId="27" fillId="0" borderId="0" xfId="0" applyFont="1" applyAlignment="1" applyProtection="1">
      <alignment horizontal="right" wrapText="1"/>
      <protection locked="0"/>
    </xf>
    <xf numFmtId="0" fontId="68" fillId="0" borderId="13" xfId="0" applyFont="1" applyBorder="1" applyAlignment="1">
      <alignment horizontal="center" vertical="center" wrapText="1"/>
    </xf>
    <xf numFmtId="0" fontId="69" fillId="0" borderId="13" xfId="0" applyFont="1" applyBorder="1" applyAlignment="1">
      <alignment horizontal="center" vertical="center"/>
    </xf>
    <xf numFmtId="0" fontId="68" fillId="0" borderId="13" xfId="0" applyFont="1" applyBorder="1" applyAlignment="1">
      <alignment horizontal="center" vertical="center"/>
    </xf>
    <xf numFmtId="0" fontId="27" fillId="0" borderId="5" xfId="0" applyFont="1" applyBorder="1" applyAlignment="1">
      <alignment horizontal="right"/>
    </xf>
    <xf numFmtId="0" fontId="34" fillId="0" borderId="0" xfId="0" applyFont="1" applyAlignment="1">
      <alignment horizontal="center" vertical="center"/>
    </xf>
    <xf numFmtId="0" fontId="0" fillId="0" borderId="51" xfId="0" applyBorder="1" applyAlignment="1" applyProtection="1">
      <alignment horizontal="center"/>
      <protection locked="0"/>
    </xf>
    <xf numFmtId="0" fontId="16" fillId="0" borderId="0" xfId="0" applyFont="1" applyAlignment="1">
      <alignment vertical="center"/>
    </xf>
    <xf numFmtId="44" fontId="0" fillId="0" borderId="0" xfId="0" applyNumberFormat="1" applyAlignment="1">
      <alignment vertical="center"/>
    </xf>
    <xf numFmtId="44" fontId="8" fillId="0" borderId="4" xfId="2" applyFont="1" applyBorder="1" applyAlignment="1">
      <alignment vertical="center"/>
    </xf>
    <xf numFmtId="0" fontId="21" fillId="0" borderId="4" xfId="0" applyFont="1" applyBorder="1"/>
    <xf numFmtId="44" fontId="21" fillId="0" borderId="4" xfId="0" applyNumberFormat="1" applyFont="1" applyBorder="1"/>
    <xf numFmtId="44" fontId="0" fillId="7" borderId="2" xfId="0" applyNumberFormat="1" applyFill="1" applyBorder="1" applyAlignment="1">
      <alignment vertical="center"/>
    </xf>
    <xf numFmtId="0" fontId="20" fillId="0" borderId="0" xfId="0" applyFont="1" applyAlignment="1">
      <alignment horizontal="right" vertical="center" wrapText="1"/>
    </xf>
    <xf numFmtId="44" fontId="0" fillId="6" borderId="37" xfId="0" applyNumberFormat="1" applyFill="1" applyBorder="1" applyAlignment="1">
      <alignment vertical="center"/>
    </xf>
    <xf numFmtId="0" fontId="16" fillId="0" borderId="0" xfId="0" applyFont="1" applyAlignment="1">
      <alignment horizontal="center" vertical="center"/>
    </xf>
    <xf numFmtId="0" fontId="34" fillId="0" borderId="13" xfId="0" applyFont="1" applyBorder="1" applyAlignment="1">
      <alignment horizontal="center" vertical="center" wrapText="1"/>
    </xf>
    <xf numFmtId="0" fontId="51" fillId="0" borderId="18" xfId="0" applyFont="1" applyBorder="1" applyAlignment="1">
      <alignment horizontal="center" vertical="center"/>
    </xf>
    <xf numFmtId="0" fontId="51" fillId="0" borderId="17" xfId="0" applyFont="1" applyBorder="1" applyAlignment="1">
      <alignment horizontal="center" vertical="center"/>
    </xf>
    <xf numFmtId="0" fontId="0" fillId="0" borderId="19" xfId="0" applyBorder="1" applyAlignment="1">
      <alignment horizontal="center" vertical="center"/>
    </xf>
    <xf numFmtId="0" fontId="51" fillId="0" borderId="0" xfId="0" applyFont="1" applyAlignment="1">
      <alignment horizontal="center" vertical="center"/>
    </xf>
    <xf numFmtId="0" fontId="71" fillId="0" borderId="0" xfId="0" applyFont="1" applyAlignment="1">
      <alignment horizontal="center" vertical="center"/>
    </xf>
    <xf numFmtId="0" fontId="72" fillId="0" borderId="4" xfId="0" applyFont="1" applyBorder="1" applyAlignment="1" applyProtection="1">
      <alignment vertical="center" wrapText="1"/>
      <protection locked="0"/>
    </xf>
    <xf numFmtId="0" fontId="73" fillId="0" borderId="0" xfId="0" applyFont="1" applyAlignment="1">
      <alignment horizontal="center" vertical="center"/>
    </xf>
    <xf numFmtId="0" fontId="51" fillId="0" borderId="6" xfId="0" applyFont="1" applyBorder="1" applyAlignment="1">
      <alignment horizontal="center" vertical="center"/>
    </xf>
    <xf numFmtId="0" fontId="51" fillId="0" borderId="5" xfId="0" applyFont="1" applyBorder="1" applyAlignment="1">
      <alignment horizontal="center" vertical="center"/>
    </xf>
    <xf numFmtId="0" fontId="51" fillId="0" borderId="7" xfId="0" applyFont="1" applyBorder="1" applyAlignment="1">
      <alignment horizontal="center" vertical="center"/>
    </xf>
    <xf numFmtId="0" fontId="53" fillId="0" borderId="55" xfId="0" applyFont="1" applyBorder="1" applyAlignment="1">
      <alignment horizontal="center" vertical="center"/>
    </xf>
    <xf numFmtId="44" fontId="51" fillId="7" borderId="37" xfId="5" applyFont="1" applyFill="1" applyBorder="1" applyAlignment="1" applyProtection="1">
      <alignment horizontal="center" vertical="center"/>
      <protection locked="0"/>
    </xf>
    <xf numFmtId="0" fontId="63" fillId="4" borderId="2" xfId="0" applyFont="1" applyFill="1" applyBorder="1" applyAlignment="1">
      <alignment horizontal="center" vertical="center" wrapText="1"/>
    </xf>
    <xf numFmtId="0" fontId="71" fillId="7" borderId="2" xfId="0" applyFont="1" applyFill="1" applyBorder="1" applyAlignment="1" applyProtection="1">
      <alignment horizontal="center" vertical="center" wrapText="1"/>
      <protection locked="0"/>
    </xf>
    <xf numFmtId="0" fontId="51" fillId="7" borderId="8" xfId="0" applyFont="1" applyFill="1" applyBorder="1" applyAlignment="1">
      <alignment horizontal="center" vertical="center"/>
    </xf>
    <xf numFmtId="0" fontId="51" fillId="0" borderId="23" xfId="0" applyFont="1" applyBorder="1" applyAlignment="1">
      <alignment horizontal="center" vertical="center"/>
    </xf>
    <xf numFmtId="0" fontId="51" fillId="0" borderId="0" xfId="0" quotePrefix="1" applyFont="1" applyAlignment="1">
      <alignment horizontal="center" vertical="center"/>
    </xf>
    <xf numFmtId="0" fontId="71" fillId="9" borderId="2" xfId="0" applyFont="1" applyFill="1" applyBorder="1" applyAlignment="1" applyProtection="1">
      <alignment horizontal="center" vertical="center"/>
      <protection locked="0"/>
    </xf>
    <xf numFmtId="0" fontId="51" fillId="7" borderId="5" xfId="0" applyFont="1" applyFill="1" applyBorder="1" applyAlignment="1">
      <alignment horizontal="center" vertical="center"/>
    </xf>
    <xf numFmtId="0" fontId="51" fillId="0" borderId="35" xfId="0" applyFont="1" applyBorder="1" applyAlignment="1">
      <alignment horizontal="center" vertical="center"/>
    </xf>
    <xf numFmtId="168" fontId="51" fillId="3" borderId="2" xfId="0" applyNumberFormat="1" applyFont="1" applyFill="1" applyBorder="1" applyAlignment="1" applyProtection="1">
      <alignment horizontal="center" vertical="center"/>
      <protection locked="0"/>
    </xf>
    <xf numFmtId="0" fontId="51" fillId="0" borderId="2" xfId="0" applyFont="1" applyBorder="1" applyAlignment="1">
      <alignment horizontal="center" vertical="center"/>
    </xf>
    <xf numFmtId="0" fontId="76" fillId="0" borderId="36" xfId="0" applyFont="1" applyBorder="1" applyAlignment="1">
      <alignment horizontal="center" vertical="center"/>
    </xf>
    <xf numFmtId="2" fontId="51" fillId="0" borderId="36" xfId="0" quotePrefix="1" applyNumberFormat="1" applyFont="1" applyBorder="1" applyAlignment="1">
      <alignment horizontal="center" vertical="center"/>
    </xf>
    <xf numFmtId="0" fontId="51" fillId="0" borderId="36" xfId="0" applyFont="1" applyBorder="1" applyAlignment="1">
      <alignment horizontal="center" vertical="center"/>
    </xf>
    <xf numFmtId="0" fontId="51" fillId="0" borderId="37" xfId="0" applyFont="1" applyBorder="1" applyAlignment="1">
      <alignment horizontal="center" vertical="center"/>
    </xf>
    <xf numFmtId="0" fontId="71" fillId="0" borderId="0" xfId="0" quotePrefix="1" applyFont="1" applyAlignment="1">
      <alignment horizontal="center" vertical="center"/>
    </xf>
    <xf numFmtId="2" fontId="71" fillId="0" borderId="0" xfId="0" quotePrefix="1" applyNumberFormat="1" applyFont="1" applyAlignment="1">
      <alignment horizontal="center" vertical="center"/>
    </xf>
    <xf numFmtId="0" fontId="51" fillId="0" borderId="9" xfId="0" applyFont="1" applyBorder="1" applyAlignment="1">
      <alignment horizontal="center" vertical="center"/>
    </xf>
    <xf numFmtId="0" fontId="51" fillId="0" borderId="9" xfId="0" applyFont="1" applyBorder="1" applyAlignment="1">
      <alignment horizontal="center" vertical="center" wrapText="1"/>
    </xf>
    <xf numFmtId="0" fontId="51" fillId="0" borderId="49" xfId="0" applyFont="1" applyBorder="1" applyAlignment="1">
      <alignment horizontal="center" vertical="center"/>
    </xf>
    <xf numFmtId="0" fontId="51" fillId="0" borderId="1" xfId="0" applyFont="1" applyBorder="1" applyAlignment="1">
      <alignment horizontal="center" vertical="center"/>
    </xf>
    <xf numFmtId="2" fontId="51" fillId="7" borderId="1" xfId="0" applyNumberFormat="1" applyFont="1" applyFill="1" applyBorder="1" applyAlignment="1" applyProtection="1">
      <alignment horizontal="center" vertical="center"/>
      <protection locked="0"/>
    </xf>
    <xf numFmtId="166" fontId="77" fillId="4" borderId="51" xfId="5" applyNumberFormat="1" applyFont="1" applyFill="1" applyBorder="1" applyAlignment="1" applyProtection="1">
      <alignment horizontal="center" vertical="center"/>
      <protection hidden="1"/>
    </xf>
    <xf numFmtId="43" fontId="36" fillId="0" borderId="0" xfId="4" applyFont="1" applyAlignment="1">
      <alignment horizontal="center" vertical="center"/>
    </xf>
    <xf numFmtId="0" fontId="51" fillId="0" borderId="1" xfId="0" applyFont="1" applyBorder="1" applyAlignment="1" applyProtection="1">
      <alignment horizontal="center" vertical="center"/>
      <protection locked="0"/>
    </xf>
    <xf numFmtId="2" fontId="36" fillId="0" borderId="0" xfId="0" applyNumberFormat="1" applyFont="1" applyAlignment="1">
      <alignment horizontal="center" vertical="center"/>
    </xf>
    <xf numFmtId="0" fontId="51" fillId="0" borderId="25" xfId="0" applyFont="1" applyBorder="1" applyAlignment="1" applyProtection="1">
      <alignment horizontal="center" vertical="center"/>
      <protection locked="0"/>
    </xf>
    <xf numFmtId="2" fontId="51" fillId="7" borderId="25" xfId="0" applyNumberFormat="1" applyFont="1" applyFill="1" applyBorder="1" applyAlignment="1" applyProtection="1">
      <alignment horizontal="center" vertical="center"/>
      <protection locked="0"/>
    </xf>
    <xf numFmtId="0" fontId="51" fillId="0" borderId="46" xfId="0" applyFont="1" applyBorder="1" applyAlignment="1">
      <alignment horizontal="center" vertical="center"/>
    </xf>
    <xf numFmtId="2" fontId="51" fillId="7" borderId="46" xfId="0" applyNumberFormat="1" applyFont="1" applyFill="1" applyBorder="1" applyAlignment="1">
      <alignment horizontal="center" vertical="center"/>
    </xf>
    <xf numFmtId="166" fontId="77" fillId="4" borderId="47" xfId="5" applyNumberFormat="1" applyFont="1" applyFill="1" applyBorder="1" applyAlignment="1" applyProtection="1">
      <alignment horizontal="center" vertical="center"/>
      <protection hidden="1"/>
    </xf>
    <xf numFmtId="0" fontId="51" fillId="0" borderId="15" xfId="0" applyFont="1" applyBorder="1" applyAlignment="1">
      <alignment horizontal="center" vertical="center"/>
    </xf>
    <xf numFmtId="0" fontId="51" fillId="0" borderId="9" xfId="0" applyFont="1" applyBorder="1" applyAlignment="1" applyProtection="1">
      <alignment horizontal="center" vertical="center"/>
      <protection locked="0"/>
    </xf>
    <xf numFmtId="0" fontId="78" fillId="4" borderId="2" xfId="0" applyFont="1" applyFill="1" applyBorder="1" applyAlignment="1">
      <alignment horizontal="center" vertical="center" wrapText="1"/>
    </xf>
    <xf numFmtId="0" fontId="51" fillId="0" borderId="8" xfId="0" applyFont="1" applyBorder="1" applyAlignment="1">
      <alignment horizontal="center" vertical="center"/>
    </xf>
    <xf numFmtId="167" fontId="51" fillId="7" borderId="2" xfId="0" applyNumberFormat="1" applyFont="1" applyFill="1" applyBorder="1" applyAlignment="1" applyProtection="1">
      <alignment horizontal="center" vertical="center"/>
      <protection locked="0"/>
    </xf>
    <xf numFmtId="14" fontId="51" fillId="7" borderId="2" xfId="0" applyNumberFormat="1" applyFont="1" applyFill="1" applyBorder="1" applyAlignment="1" applyProtection="1">
      <alignment horizontal="center" vertical="center"/>
      <protection locked="0"/>
    </xf>
    <xf numFmtId="0" fontId="76" fillId="0" borderId="0" xfId="0" applyFont="1" applyAlignment="1">
      <alignment horizontal="center" vertical="center"/>
    </xf>
    <xf numFmtId="2" fontId="51" fillId="0" borderId="0" xfId="0" quotePrefix="1" applyNumberFormat="1" applyFont="1" applyAlignment="1">
      <alignment horizontal="center" vertical="center"/>
    </xf>
    <xf numFmtId="0" fontId="51" fillId="0" borderId="4" xfId="0" applyFont="1" applyBorder="1" applyAlignment="1">
      <alignment horizontal="center" vertical="center"/>
    </xf>
    <xf numFmtId="0" fontId="51" fillId="0" borderId="66" xfId="0" applyFont="1" applyBorder="1" applyAlignment="1">
      <alignment horizontal="center" vertical="center" wrapText="1"/>
    </xf>
    <xf numFmtId="0" fontId="51" fillId="0" borderId="67" xfId="0" applyFont="1" applyBorder="1" applyAlignment="1">
      <alignment horizontal="center" vertical="center"/>
    </xf>
    <xf numFmtId="166" fontId="79" fillId="4" borderId="51" xfId="5" applyNumberFormat="1" applyFont="1" applyFill="1" applyBorder="1" applyAlignment="1" applyProtection="1">
      <alignment horizontal="center" vertical="center"/>
      <protection hidden="1"/>
    </xf>
    <xf numFmtId="2" fontId="51" fillId="0" borderId="46" xfId="0" applyNumberFormat="1" applyFont="1" applyBorder="1" applyAlignment="1">
      <alignment horizontal="center" vertical="center"/>
    </xf>
    <xf numFmtId="166" fontId="79" fillId="4" borderId="47" xfId="5" applyNumberFormat="1" applyFont="1" applyFill="1" applyBorder="1" applyAlignment="1" applyProtection="1">
      <alignment horizontal="center" vertical="center"/>
      <protection hidden="1"/>
    </xf>
    <xf numFmtId="44" fontId="21" fillId="0" borderId="1" xfId="0" applyNumberFormat="1" applyFont="1" applyBorder="1" applyProtection="1">
      <protection locked="0"/>
    </xf>
    <xf numFmtId="44" fontId="0" fillId="0" borderId="25" xfId="0" applyNumberFormat="1" applyBorder="1" applyAlignment="1" applyProtection="1">
      <alignment vertical="center"/>
      <protection locked="0"/>
    </xf>
    <xf numFmtId="10" fontId="20" fillId="0" borderId="0" xfId="0" applyNumberFormat="1" applyFont="1" applyAlignment="1">
      <alignment horizontal="center" vertical="center"/>
    </xf>
    <xf numFmtId="44" fontId="0" fillId="0" borderId="25" xfId="0" applyNumberFormat="1" applyBorder="1" applyAlignment="1" applyProtection="1">
      <alignment horizontal="center" vertical="center"/>
      <protection locked="0"/>
    </xf>
    <xf numFmtId="0" fontId="32" fillId="0" borderId="1" xfId="0" applyFont="1" applyBorder="1" applyAlignment="1" applyProtection="1">
      <alignment horizontal="center" vertical="center"/>
      <protection locked="0"/>
    </xf>
    <xf numFmtId="165" fontId="8" fillId="0" borderId="9" xfId="1" applyNumberFormat="1" applyFont="1" applyBorder="1" applyAlignment="1" applyProtection="1">
      <alignment horizontal="center" vertical="center"/>
      <protection locked="0"/>
    </xf>
    <xf numFmtId="0" fontId="0" fillId="0" borderId="1" xfId="0" applyBorder="1" applyProtection="1">
      <protection locked="0"/>
    </xf>
    <xf numFmtId="44" fontId="11" fillId="7" borderId="2" xfId="0" applyNumberFormat="1" applyFont="1" applyFill="1" applyBorder="1" applyAlignment="1" applyProtection="1">
      <alignment horizontal="center" vertical="center"/>
      <protection hidden="1"/>
    </xf>
    <xf numFmtId="44" fontId="11" fillId="7" borderId="2" xfId="0" applyNumberFormat="1" applyFont="1" applyFill="1" applyBorder="1" applyAlignment="1" applyProtection="1">
      <alignment vertical="center"/>
      <protection hidden="1"/>
    </xf>
    <xf numFmtId="10" fontId="20" fillId="7" borderId="2" xfId="0" applyNumberFormat="1" applyFont="1" applyFill="1" applyBorder="1" applyAlignment="1" applyProtection="1">
      <alignment horizontal="center" vertical="center"/>
      <protection hidden="1"/>
    </xf>
    <xf numFmtId="44" fontId="8" fillId="0" borderId="25" xfId="0" applyNumberFormat="1" applyFont="1" applyBorder="1" applyAlignment="1" applyProtection="1">
      <alignment horizontal="right" vertical="center"/>
      <protection locked="0"/>
    </xf>
    <xf numFmtId="7" fontId="10" fillId="0" borderId="0" xfId="0" applyNumberFormat="1" applyFont="1" applyAlignment="1">
      <alignment horizontal="center" vertical="center"/>
    </xf>
    <xf numFmtId="10" fontId="0" fillId="0" borderId="1" xfId="0" applyNumberFormat="1" applyBorder="1" applyAlignment="1" applyProtection="1">
      <alignment horizontal="center" vertical="center"/>
      <protection locked="0"/>
    </xf>
    <xf numFmtId="164" fontId="20" fillId="7" borderId="2" xfId="0" applyNumberFormat="1" applyFont="1" applyFill="1" applyBorder="1" applyAlignment="1" applyProtection="1">
      <alignment vertical="center"/>
      <protection hidden="1"/>
    </xf>
    <xf numFmtId="0" fontId="0" fillId="0" borderId="0" xfId="0" applyAlignment="1" applyProtection="1">
      <alignment vertical="center"/>
      <protection hidden="1"/>
    </xf>
    <xf numFmtId="10" fontId="0" fillId="0" borderId="0" xfId="0" applyNumberFormat="1" applyAlignment="1">
      <alignment vertical="center"/>
    </xf>
    <xf numFmtId="0" fontId="0" fillId="0" borderId="0" xfId="0" quotePrefix="1" applyAlignment="1">
      <alignment horizontal="center" vertical="center"/>
    </xf>
    <xf numFmtId="0" fontId="10" fillId="0" borderId="3" xfId="1" applyFont="1" applyBorder="1" applyAlignment="1">
      <alignment horizontal="center" vertical="center"/>
    </xf>
    <xf numFmtId="0" fontId="10" fillId="0" borderId="0" xfId="1" applyFont="1" applyAlignment="1">
      <alignment horizontal="center" vertical="center"/>
    </xf>
    <xf numFmtId="0" fontId="10" fillId="0" borderId="4" xfId="1" applyFont="1" applyBorder="1" applyAlignment="1">
      <alignment horizontal="center" vertical="center"/>
    </xf>
    <xf numFmtId="0" fontId="8" fillId="0" borderId="0" xfId="1" applyFont="1" applyAlignment="1">
      <alignment horizontal="center" vertical="center"/>
    </xf>
    <xf numFmtId="0" fontId="8" fillId="0" borderId="0" xfId="1" applyFont="1" applyAlignment="1">
      <alignment horizontal="left" vertical="center"/>
    </xf>
    <xf numFmtId="0" fontId="26" fillId="0" borderId="0" xfId="0" applyFont="1" applyAlignment="1">
      <alignment horizontal="center" vertical="center"/>
    </xf>
    <xf numFmtId="0" fontId="45" fillId="0" borderId="0" xfId="0" applyFont="1" applyAlignment="1">
      <alignment vertical="center"/>
    </xf>
    <xf numFmtId="165" fontId="20" fillId="7" borderId="1" xfId="0" applyNumberFormat="1" applyFont="1" applyFill="1" applyBorder="1" applyAlignment="1" applyProtection="1">
      <alignment horizontal="center" vertical="center"/>
      <protection hidden="1"/>
    </xf>
    <xf numFmtId="165" fontId="20" fillId="0" borderId="0" xfId="0" applyNumberFormat="1" applyFont="1" applyAlignment="1" applyProtection="1">
      <alignment horizontal="center" vertical="center"/>
      <protection hidden="1"/>
    </xf>
    <xf numFmtId="165" fontId="0" fillId="0" borderId="1" xfId="0" applyNumberFormat="1" applyBorder="1" applyAlignment="1" applyProtection="1">
      <alignment horizontal="center" vertical="center"/>
      <protection locked="0"/>
    </xf>
    <xf numFmtId="0" fontId="9" fillId="0" borderId="13" xfId="0" applyFont="1" applyBorder="1" applyAlignment="1">
      <alignment horizontal="center" vertical="center"/>
    </xf>
    <xf numFmtId="165" fontId="8" fillId="0" borderId="1" xfId="2" applyNumberFormat="1" applyFont="1" applyBorder="1" applyAlignment="1" applyProtection="1">
      <alignment horizontal="center" vertical="center"/>
      <protection locked="0"/>
    </xf>
    <xf numFmtId="44" fontId="20" fillId="0" borderId="0" xfId="2" applyFont="1" applyAlignment="1" applyProtection="1">
      <alignment vertical="center"/>
      <protection hidden="1"/>
    </xf>
    <xf numFmtId="44" fontId="0" fillId="0" borderId="1" xfId="2" applyFont="1" applyBorder="1" applyAlignment="1">
      <alignment vertical="center"/>
    </xf>
    <xf numFmtId="168" fontId="0" fillId="0" borderId="1" xfId="0" applyNumberFormat="1" applyBorder="1" applyAlignment="1">
      <alignment horizontal="center" vertical="center"/>
    </xf>
    <xf numFmtId="168" fontId="0" fillId="0" borderId="0" xfId="0" applyNumberFormat="1" applyAlignment="1">
      <alignment horizontal="center" vertical="center"/>
    </xf>
    <xf numFmtId="0" fontId="10" fillId="0" borderId="14" xfId="0" applyFont="1" applyBorder="1" applyAlignment="1">
      <alignment horizontal="right" vertical="center"/>
    </xf>
    <xf numFmtId="165" fontId="8" fillId="0" borderId="0" xfId="2" applyNumberFormat="1" applyFont="1" applyAlignment="1">
      <alignment horizontal="center" vertical="center"/>
    </xf>
    <xf numFmtId="168" fontId="45" fillId="0" borderId="0" xfId="0" applyNumberFormat="1" applyFont="1" applyAlignment="1">
      <alignment horizontal="center" vertical="center"/>
    </xf>
    <xf numFmtId="37" fontId="0" fillId="0" borderId="1" xfId="0" applyNumberFormat="1" applyBorder="1" applyProtection="1">
      <protection locked="0"/>
    </xf>
    <xf numFmtId="0" fontId="8" fillId="0" borderId="3" xfId="0" applyFont="1" applyBorder="1" applyAlignment="1">
      <alignment horizontal="center" vertical="center" wrapText="1"/>
    </xf>
    <xf numFmtId="0" fontId="8" fillId="0" borderId="0" xfId="0" applyFont="1" applyAlignment="1">
      <alignment vertical="center" wrapText="1"/>
    </xf>
    <xf numFmtId="0" fontId="45" fillId="0" borderId="0" xfId="0" applyFont="1" applyAlignment="1">
      <alignment horizontal="center" vertical="center"/>
    </xf>
    <xf numFmtId="7" fontId="20" fillId="0" borderId="2" xfId="2" applyNumberFormat="1" applyFont="1" applyBorder="1" applyAlignment="1" applyProtection="1">
      <alignment vertical="center"/>
      <protection hidden="1"/>
    </xf>
    <xf numFmtId="44" fontId="20" fillId="0" borderId="2" xfId="0" applyNumberFormat="1" applyFont="1" applyBorder="1" applyAlignment="1" applyProtection="1">
      <alignment vertical="center"/>
      <protection hidden="1"/>
    </xf>
    <xf numFmtId="44" fontId="20" fillId="0" borderId="0" xfId="0" applyNumberFormat="1" applyFont="1" applyAlignment="1" applyProtection="1">
      <alignment vertical="center"/>
      <protection hidden="1"/>
    </xf>
    <xf numFmtId="0" fontId="0" fillId="0" borderId="0" xfId="0" applyBorder="1" applyAlignment="1">
      <alignment vertical="center"/>
    </xf>
    <xf numFmtId="0" fontId="10" fillId="0" borderId="0" xfId="0" applyFont="1" applyBorder="1" applyAlignment="1">
      <alignment vertical="center"/>
    </xf>
    <xf numFmtId="0" fontId="19" fillId="0" borderId="0" xfId="0" applyFont="1" applyBorder="1" applyAlignment="1">
      <alignment horizontal="center" vertical="center"/>
    </xf>
    <xf numFmtId="0" fontId="8" fillId="0" borderId="0" xfId="0" applyFont="1" applyBorder="1" applyAlignment="1">
      <alignment vertical="center"/>
    </xf>
    <xf numFmtId="0" fontId="0" fillId="0" borderId="0" xfId="0" applyBorder="1"/>
    <xf numFmtId="0" fontId="31" fillId="0" borderId="0" xfId="0" applyFont="1" applyBorder="1" applyAlignment="1">
      <alignment horizontal="center" vertical="center"/>
    </xf>
    <xf numFmtId="44" fontId="8" fillId="0" borderId="0" xfId="2" applyFont="1" applyBorder="1" applyAlignment="1">
      <alignment vertical="center"/>
    </xf>
    <xf numFmtId="0" fontId="20" fillId="0" borderId="0" xfId="0" applyFont="1" applyBorder="1" applyAlignment="1">
      <alignment vertical="center"/>
    </xf>
    <xf numFmtId="0" fontId="28" fillId="0" borderId="0" xfId="0" applyFont="1" applyBorder="1" applyAlignment="1">
      <alignment horizontal="center" vertical="center"/>
    </xf>
    <xf numFmtId="0" fontId="17" fillId="0" borderId="0" xfId="0" applyFont="1" applyBorder="1" applyAlignment="1">
      <alignment horizontal="center" vertical="center"/>
    </xf>
    <xf numFmtId="9" fontId="8" fillId="0" borderId="0" xfId="3" applyFont="1" applyBorder="1" applyAlignment="1">
      <alignment horizontal="center" vertical="center"/>
    </xf>
    <xf numFmtId="44" fontId="21" fillId="0" borderId="0" xfId="2" applyFont="1" applyBorder="1" applyAlignment="1">
      <alignment vertical="center"/>
    </xf>
    <xf numFmtId="0" fontId="10" fillId="0" borderId="3" xfId="0" applyFont="1" applyFill="1" applyBorder="1" applyAlignment="1">
      <alignment horizontal="left" vertical="center"/>
    </xf>
    <xf numFmtId="0" fontId="10" fillId="0" borderId="0" xfId="0" applyFont="1" applyFill="1" applyBorder="1" applyAlignment="1">
      <alignment horizontal="left" vertical="center"/>
    </xf>
    <xf numFmtId="44" fontId="10" fillId="0" borderId="0" xfId="0" applyNumberFormat="1" applyFont="1" applyFill="1" applyBorder="1" applyAlignment="1" applyProtection="1">
      <alignment horizontal="right" vertical="center"/>
      <protection hidden="1"/>
    </xf>
    <xf numFmtId="0" fontId="10" fillId="0" borderId="0" xfId="0" applyFont="1" applyFill="1" applyBorder="1" applyAlignment="1">
      <alignment horizontal="center" vertical="center"/>
    </xf>
    <xf numFmtId="44" fontId="10" fillId="0" borderId="4" xfId="0" applyNumberFormat="1" applyFont="1" applyFill="1" applyBorder="1" applyAlignment="1" applyProtection="1">
      <alignment horizontal="right" vertical="center"/>
      <protection hidden="1"/>
    </xf>
    <xf numFmtId="44" fontId="8" fillId="0" borderId="0" xfId="0" applyNumberFormat="1" applyFont="1" applyBorder="1" applyAlignment="1">
      <alignment vertical="center"/>
    </xf>
    <xf numFmtId="0" fontId="10" fillId="0" borderId="0" xfId="0" applyFont="1" applyBorder="1" applyAlignment="1">
      <alignment horizontal="center" vertical="center"/>
    </xf>
    <xf numFmtId="0" fontId="0" fillId="0" borderId="0" xfId="0" applyFill="1" applyBorder="1"/>
    <xf numFmtId="0" fontId="6" fillId="0" borderId="0" xfId="0" applyFont="1" applyBorder="1" applyAlignment="1">
      <alignment horizontal="center" vertical="center"/>
    </xf>
    <xf numFmtId="0" fontId="10" fillId="0" borderId="0" xfId="0" applyFont="1" applyBorder="1" applyAlignment="1">
      <alignment horizontal="right" vertical="center"/>
    </xf>
    <xf numFmtId="44" fontId="10" fillId="0" borderId="0" xfId="0" applyNumberFormat="1" applyFont="1" applyBorder="1" applyAlignment="1">
      <alignment horizontal="right" vertical="center"/>
    </xf>
    <xf numFmtId="0" fontId="0" fillId="0" borderId="3" xfId="0" applyFill="1" applyBorder="1"/>
    <xf numFmtId="0" fontId="20" fillId="0" borderId="5" xfId="0" applyFont="1" applyFill="1" applyBorder="1" applyAlignment="1">
      <alignment horizontal="center"/>
    </xf>
    <xf numFmtId="44" fontId="20" fillId="0" borderId="37" xfId="0" applyNumberFormat="1" applyFont="1" applyFill="1" applyBorder="1" applyAlignment="1" applyProtection="1">
      <alignment vertical="center"/>
      <protection hidden="1"/>
    </xf>
    <xf numFmtId="0" fontId="8" fillId="0" borderId="3" xfId="0" applyFont="1" applyBorder="1" applyAlignment="1">
      <alignment horizontal="right" vertical="center"/>
    </xf>
    <xf numFmtId="0" fontId="10" fillId="0" borderId="3" xfId="0" applyFont="1" applyBorder="1" applyAlignment="1">
      <alignment horizontal="right" vertical="center"/>
    </xf>
    <xf numFmtId="0" fontId="8" fillId="0" borderId="3" xfId="0" applyFont="1" applyBorder="1" applyAlignment="1">
      <alignment horizontal="left" vertical="center"/>
    </xf>
    <xf numFmtId="0" fontId="0" fillId="0" borderId="3" xfId="0" applyBorder="1" applyAlignment="1">
      <alignment horizontal="left" vertical="center"/>
    </xf>
    <xf numFmtId="0" fontId="8" fillId="0" borderId="3" xfId="0" applyFont="1" applyBorder="1" applyAlignment="1">
      <alignment horizontal="left" vertical="center" wrapText="1"/>
    </xf>
    <xf numFmtId="0" fontId="0" fillId="0" borderId="0" xfId="0" applyBorder="1" applyAlignment="1">
      <alignment horizontal="left" vertical="center"/>
    </xf>
    <xf numFmtId="0" fontId="8" fillId="0" borderId="0" xfId="0" applyFont="1" applyBorder="1" applyAlignment="1">
      <alignment horizontal="left" vertical="center"/>
    </xf>
    <xf numFmtId="0" fontId="58" fillId="0" borderId="3" xfId="0" applyFont="1" applyBorder="1" applyAlignment="1">
      <alignment horizontal="left" vertical="center"/>
    </xf>
    <xf numFmtId="0" fontId="58" fillId="0" borderId="0" xfId="0" applyFont="1" applyBorder="1" applyAlignment="1">
      <alignment horizontal="left" vertical="center"/>
    </xf>
    <xf numFmtId="0" fontId="8" fillId="0" borderId="0" xfId="0" applyFont="1" applyBorder="1" applyAlignment="1">
      <alignment horizontal="left" vertical="center" wrapText="1"/>
    </xf>
    <xf numFmtId="0" fontId="68" fillId="0" borderId="0" xfId="0" applyFont="1" applyAlignment="1">
      <alignment horizontal="center" vertical="center"/>
    </xf>
    <xf numFmtId="0" fontId="68" fillId="0" borderId="0" xfId="0" applyFont="1" applyAlignment="1">
      <alignment horizontal="center" vertical="center" wrapText="1"/>
    </xf>
    <xf numFmtId="0" fontId="8" fillId="0" borderId="3" xfId="0" applyFont="1" applyBorder="1" applyAlignment="1">
      <alignment horizontal="left" vertical="center"/>
    </xf>
    <xf numFmtId="0" fontId="8" fillId="0" borderId="0" xfId="0" applyFont="1" applyAlignment="1">
      <alignment horizontal="left" vertical="center"/>
    </xf>
    <xf numFmtId="0" fontId="8" fillId="0" borderId="0" xfId="0" applyFont="1" applyBorder="1" applyAlignment="1">
      <alignment horizontal="left" vertical="center"/>
    </xf>
    <xf numFmtId="44" fontId="8" fillId="0" borderId="0" xfId="2" applyFont="1" applyBorder="1" applyAlignment="1" applyProtection="1">
      <alignment horizontal="center" vertical="center"/>
      <protection locked="0"/>
    </xf>
    <xf numFmtId="44" fontId="8" fillId="0" borderId="4" xfId="2" applyFont="1" applyBorder="1" applyAlignment="1" applyProtection="1">
      <alignment horizontal="center" vertical="center"/>
      <protection locked="0"/>
    </xf>
    <xf numFmtId="0" fontId="8" fillId="0" borderId="3" xfId="0" applyFont="1" applyBorder="1" applyAlignment="1">
      <alignment vertical="center"/>
    </xf>
    <xf numFmtId="0" fontId="22" fillId="0" borderId="0" xfId="0" applyFont="1" applyBorder="1" applyAlignment="1">
      <alignment vertical="center" wrapText="1"/>
    </xf>
    <xf numFmtId="0" fontId="19" fillId="0" borderId="0" xfId="0" applyFont="1" applyBorder="1" applyAlignment="1">
      <alignment vertical="center"/>
    </xf>
    <xf numFmtId="0" fontId="60" fillId="0" borderId="0" xfId="0" applyFont="1" applyBorder="1" applyAlignment="1">
      <alignment horizontal="center" vertical="center"/>
    </xf>
    <xf numFmtId="0" fontId="9" fillId="0" borderId="0" xfId="0" quotePrefix="1" applyFont="1" applyBorder="1" applyAlignment="1">
      <alignment vertical="center"/>
    </xf>
    <xf numFmtId="0" fontId="9" fillId="0" borderId="0" xfId="0" quotePrefix="1" applyFont="1" applyBorder="1" applyAlignment="1">
      <alignment horizontal="center" vertical="center"/>
    </xf>
    <xf numFmtId="0" fontId="0" fillId="0" borderId="0" xfId="0" applyBorder="1" applyAlignment="1">
      <alignment horizontal="center" vertical="center"/>
    </xf>
    <xf numFmtId="0" fontId="26" fillId="0" borderId="0" xfId="0" applyFont="1" applyAlignment="1">
      <alignment vertical="center"/>
    </xf>
    <xf numFmtId="0" fontId="10" fillId="0" borderId="3" xfId="0" applyFont="1" applyBorder="1" applyAlignment="1">
      <alignment horizontal="right" vertical="center"/>
    </xf>
    <xf numFmtId="0" fontId="10" fillId="0" borderId="0" xfId="0" applyFont="1" applyAlignment="1">
      <alignment horizontal="center" vertical="center"/>
    </xf>
    <xf numFmtId="0" fontId="10" fillId="0" borderId="3" xfId="0" applyFont="1" applyBorder="1" applyAlignment="1">
      <alignment horizontal="center" vertical="center"/>
    </xf>
    <xf numFmtId="0" fontId="4" fillId="0" borderId="0" xfId="0" applyFont="1" applyAlignment="1">
      <alignment horizontal="center" vertical="center"/>
    </xf>
    <xf numFmtId="0" fontId="4" fillId="0" borderId="3" xfId="0" applyFont="1" applyBorder="1" applyAlignment="1">
      <alignment horizontal="center" vertical="center"/>
    </xf>
    <xf numFmtId="0" fontId="8" fillId="0" borderId="3" xfId="0" applyFont="1" applyBorder="1" applyAlignment="1">
      <alignment vertical="center"/>
    </xf>
    <xf numFmtId="0" fontId="8" fillId="0" borderId="0" xfId="0" applyFont="1" applyAlignment="1">
      <alignment vertical="center"/>
    </xf>
    <xf numFmtId="0" fontId="10" fillId="0" borderId="0" xfId="0" applyFont="1" applyBorder="1" applyAlignment="1">
      <alignment horizontal="center" vertical="center"/>
    </xf>
    <xf numFmtId="0" fontId="4" fillId="0" borderId="0" xfId="0" applyFont="1" applyBorder="1" applyAlignment="1">
      <alignment horizontal="center" vertical="center"/>
    </xf>
    <xf numFmtId="0" fontId="8" fillId="0" borderId="0" xfId="0" applyFont="1" applyBorder="1" applyAlignment="1">
      <alignment vertical="center"/>
    </xf>
    <xf numFmtId="0" fontId="8" fillId="0" borderId="0" xfId="0" applyFont="1" applyBorder="1" applyAlignment="1">
      <alignment horizontal="center" vertical="center"/>
    </xf>
    <xf numFmtId="0" fontId="22" fillId="0" borderId="13" xfId="0" applyFont="1" applyBorder="1" applyAlignment="1">
      <alignment horizontal="center" vertical="center"/>
    </xf>
    <xf numFmtId="0" fontId="0" fillId="0" borderId="0" xfId="0" applyFill="1" applyAlignment="1">
      <alignment vertical="center"/>
    </xf>
    <xf numFmtId="0" fontId="26" fillId="0" borderId="0" xfId="0" applyFont="1" applyFill="1" applyBorder="1" applyAlignment="1">
      <alignment vertical="center"/>
    </xf>
    <xf numFmtId="0" fontId="26" fillId="0" borderId="0" xfId="0" applyFont="1" applyFill="1" applyBorder="1" applyAlignment="1">
      <alignment vertical="top"/>
    </xf>
    <xf numFmtId="0" fontId="0" fillId="0" borderId="0" xfId="0" applyFill="1" applyBorder="1" applyAlignment="1">
      <alignment vertical="center"/>
    </xf>
    <xf numFmtId="0" fontId="8" fillId="0" borderId="14" xfId="0" applyFont="1" applyFill="1" applyBorder="1" applyAlignment="1">
      <alignment vertical="center"/>
    </xf>
    <xf numFmtId="0" fontId="68" fillId="0" borderId="11" xfId="0" applyFont="1" applyFill="1" applyBorder="1" applyAlignment="1">
      <alignment vertical="top" wrapText="1"/>
    </xf>
    <xf numFmtId="44" fontId="8" fillId="0" borderId="1" xfId="2" applyFont="1" applyFill="1" applyBorder="1" applyAlignment="1" applyProtection="1">
      <alignment vertical="center"/>
      <protection locked="0"/>
    </xf>
    <xf numFmtId="0" fontId="8" fillId="0" borderId="0" xfId="0" applyFont="1" applyFill="1" applyAlignment="1">
      <alignment vertical="center"/>
    </xf>
    <xf numFmtId="44" fontId="21" fillId="0" borderId="1" xfId="2" applyFont="1" applyFill="1" applyBorder="1" applyAlignment="1" applyProtection="1">
      <alignment vertical="center"/>
      <protection locked="0"/>
    </xf>
    <xf numFmtId="0" fontId="22" fillId="0" borderId="13" xfId="0" applyFont="1" applyFill="1" applyBorder="1" applyAlignment="1">
      <alignment horizontal="center" vertical="center"/>
    </xf>
    <xf numFmtId="0" fontId="9" fillId="0" borderId="0" xfId="0" quotePrefix="1" applyFont="1" applyFill="1" applyAlignment="1">
      <alignment vertical="center"/>
    </xf>
    <xf numFmtId="0" fontId="8" fillId="0" borderId="14" xfId="0" quotePrefix="1" applyFont="1" applyFill="1" applyBorder="1" applyAlignment="1">
      <alignment vertical="center"/>
    </xf>
    <xf numFmtId="44" fontId="8" fillId="0" borderId="1" xfId="0" quotePrefix="1" applyNumberFormat="1" applyFont="1" applyFill="1" applyBorder="1" applyAlignment="1" applyProtection="1">
      <alignment horizontal="center" vertical="center"/>
      <protection locked="0"/>
    </xf>
    <xf numFmtId="0" fontId="9" fillId="0" borderId="0" xfId="0" quotePrefix="1" applyFont="1" applyFill="1" applyAlignment="1">
      <alignment horizontal="center" vertical="center"/>
    </xf>
    <xf numFmtId="0" fontId="4" fillId="0" borderId="13" xfId="0" applyFont="1" applyFill="1" applyBorder="1" applyAlignment="1">
      <alignment vertical="center"/>
    </xf>
    <xf numFmtId="0" fontId="26" fillId="0" borderId="4" xfId="0" applyFont="1" applyFill="1" applyBorder="1" applyAlignment="1">
      <alignment vertical="center"/>
    </xf>
    <xf numFmtId="0" fontId="26" fillId="0" borderId="0" xfId="0" applyFont="1" applyFill="1" applyBorder="1" applyAlignment="1">
      <alignment vertical="center" wrapText="1"/>
    </xf>
    <xf numFmtId="0" fontId="26" fillId="0" borderId="3" xfId="0" applyFont="1" applyFill="1" applyBorder="1" applyAlignment="1">
      <alignment vertical="center"/>
    </xf>
    <xf numFmtId="0" fontId="26" fillId="0" borderId="0" xfId="0" applyFont="1" applyFill="1" applyBorder="1" applyAlignment="1">
      <alignment horizontal="left" vertical="top" wrapText="1"/>
    </xf>
    <xf numFmtId="0" fontId="26" fillId="0" borderId="11" xfId="0" applyFont="1" applyFill="1" applyBorder="1" applyAlignment="1">
      <alignment vertical="top" wrapText="1"/>
    </xf>
    <xf numFmtId="0" fontId="45" fillId="0" borderId="0" xfId="0" applyFont="1" applyBorder="1" applyAlignment="1" applyProtection="1">
      <alignment horizontal="center" vertical="center"/>
      <protection locked="0"/>
    </xf>
    <xf numFmtId="44" fontId="8" fillId="0" borderId="0" xfId="2" applyFont="1" applyBorder="1" applyAlignment="1" applyProtection="1">
      <alignment vertical="center"/>
      <protection locked="0"/>
    </xf>
    <xf numFmtId="44" fontId="8" fillId="0" borderId="0" xfId="0" quotePrefix="1" applyNumberFormat="1" applyFont="1" applyBorder="1" applyAlignment="1" applyProtection="1">
      <alignment horizontal="center" vertical="center"/>
      <protection locked="0"/>
    </xf>
    <xf numFmtId="44" fontId="8" fillId="0" borderId="0" xfId="2" applyFont="1" applyFill="1" applyBorder="1" applyAlignment="1" applyProtection="1">
      <alignment vertical="center"/>
      <protection locked="0"/>
    </xf>
    <xf numFmtId="44" fontId="8" fillId="0" borderId="0" xfId="0" quotePrefix="1" applyNumberFormat="1" applyFont="1" applyFill="1" applyBorder="1" applyAlignment="1" applyProtection="1">
      <alignment horizontal="center" vertical="center"/>
      <protection locked="0"/>
    </xf>
    <xf numFmtId="44" fontId="21" fillId="0" borderId="0" xfId="2" applyFont="1" applyBorder="1" applyAlignment="1" applyProtection="1">
      <alignment vertical="center"/>
      <protection locked="0"/>
    </xf>
    <xf numFmtId="44" fontId="21" fillId="0" borderId="0" xfId="2" applyFont="1" applyFill="1" applyBorder="1" applyAlignment="1" applyProtection="1">
      <alignment vertical="center"/>
      <protection locked="0"/>
    </xf>
    <xf numFmtId="0" fontId="4" fillId="0" borderId="0" xfId="0" applyFont="1" applyFill="1" applyAlignment="1">
      <alignment horizontal="center" vertical="center"/>
    </xf>
    <xf numFmtId="0" fontId="26" fillId="0" borderId="11" xfId="0" applyFont="1" applyFill="1" applyBorder="1" applyAlignment="1">
      <alignment vertical="top"/>
    </xf>
    <xf numFmtId="44" fontId="8" fillId="0" borderId="0" xfId="0" applyNumberFormat="1" applyFont="1" applyBorder="1" applyAlignment="1" applyProtection="1">
      <alignment vertical="center"/>
      <protection locked="0"/>
    </xf>
    <xf numFmtId="44" fontId="0" fillId="0" borderId="0" xfId="0" applyNumberFormat="1" applyFill="1" applyBorder="1" applyAlignment="1" applyProtection="1">
      <alignment vertical="center"/>
      <protection hidden="1"/>
    </xf>
    <xf numFmtId="44" fontId="8" fillId="0" borderId="0" xfId="0" applyNumberFormat="1" applyFont="1" applyFill="1" applyBorder="1" applyAlignment="1" applyProtection="1">
      <alignment vertical="center"/>
      <protection hidden="1"/>
    </xf>
    <xf numFmtId="0" fontId="8" fillId="0" borderId="0" xfId="0" applyFont="1" applyFill="1" applyBorder="1" applyAlignment="1">
      <alignment vertical="center"/>
    </xf>
    <xf numFmtId="44" fontId="8" fillId="0" borderId="0" xfId="0" applyNumberFormat="1" applyFont="1" applyFill="1" applyBorder="1" applyAlignment="1" applyProtection="1">
      <alignment vertical="center"/>
      <protection locked="0"/>
    </xf>
    <xf numFmtId="0" fontId="26" fillId="0" borderId="4" xfId="0" applyFont="1" applyFill="1" applyBorder="1" applyAlignment="1">
      <alignment vertical="center" wrapText="1"/>
    </xf>
    <xf numFmtId="0" fontId="34" fillId="0" borderId="0" xfId="0" applyFont="1" applyFill="1" applyAlignment="1">
      <alignment vertical="center"/>
    </xf>
    <xf numFmtId="0" fontId="25" fillId="0" borderId="0" xfId="0" applyFont="1" applyFill="1" applyAlignment="1">
      <alignment vertical="center"/>
    </xf>
    <xf numFmtId="0" fontId="10" fillId="4" borderId="35" xfId="0" applyFont="1" applyFill="1" applyBorder="1" applyAlignment="1">
      <alignment horizontal="left" vertical="center"/>
    </xf>
    <xf numFmtId="0" fontId="10" fillId="4" borderId="36" xfId="0" applyFont="1" applyFill="1" applyBorder="1" applyAlignment="1">
      <alignment horizontal="left" vertical="center"/>
    </xf>
    <xf numFmtId="0" fontId="10" fillId="4" borderId="37" xfId="0" applyFont="1" applyFill="1" applyBorder="1" applyAlignment="1">
      <alignment horizontal="left" vertical="center"/>
    </xf>
    <xf numFmtId="0" fontId="4" fillId="0" borderId="18" xfId="0" applyFont="1" applyBorder="1" applyAlignment="1" applyProtection="1">
      <alignment horizontal="left" vertical="top" wrapText="1"/>
      <protection locked="0"/>
    </xf>
    <xf numFmtId="0" fontId="4" fillId="0" borderId="17" xfId="0" applyFont="1" applyBorder="1" applyAlignment="1" applyProtection="1">
      <alignment horizontal="left" vertical="top" wrapText="1"/>
      <protection locked="0"/>
    </xf>
    <xf numFmtId="0" fontId="4" fillId="0" borderId="19" xfId="0" applyFont="1" applyBorder="1" applyAlignment="1" applyProtection="1">
      <alignment horizontal="left" vertical="top" wrapText="1"/>
      <protection locked="0"/>
    </xf>
    <xf numFmtId="0" fontId="4" fillId="0" borderId="3" xfId="0" applyFont="1" applyBorder="1" applyAlignment="1" applyProtection="1">
      <alignment horizontal="left" vertical="top" wrapText="1"/>
      <protection locked="0"/>
    </xf>
    <xf numFmtId="0" fontId="4" fillId="0" borderId="0" xfId="0" applyFont="1" applyAlignment="1" applyProtection="1">
      <alignment horizontal="left" vertical="top" wrapText="1"/>
      <protection locked="0"/>
    </xf>
    <xf numFmtId="0" fontId="4" fillId="0" borderId="4"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5"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8" fillId="0" borderId="3" xfId="0" applyFont="1" applyBorder="1" applyAlignment="1">
      <alignment horizontal="right" vertical="center"/>
    </xf>
    <xf numFmtId="0" fontId="8" fillId="0" borderId="0" xfId="0" applyFont="1" applyAlignment="1">
      <alignment horizontal="right" vertical="center"/>
    </xf>
    <xf numFmtId="0" fontId="0" fillId="0" borderId="13" xfId="0" applyBorder="1" applyAlignment="1">
      <alignment horizontal="center" vertical="center"/>
    </xf>
    <xf numFmtId="0" fontId="0" fillId="0" borderId="14" xfId="0" applyBorder="1" applyAlignment="1">
      <alignment horizontal="center"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10" fillId="0" borderId="3" xfId="0" applyFont="1" applyBorder="1" applyAlignment="1">
      <alignment horizontal="right" vertical="center"/>
    </xf>
    <xf numFmtId="0" fontId="10" fillId="0" borderId="0" xfId="0" applyFont="1" applyAlignment="1">
      <alignment horizontal="right" vertical="center"/>
    </xf>
    <xf numFmtId="0" fontId="10" fillId="0" borderId="4" xfId="0" applyFont="1" applyBorder="1" applyAlignment="1">
      <alignment horizontal="right" vertical="center"/>
    </xf>
    <xf numFmtId="0" fontId="27" fillId="0" borderId="5" xfId="0" applyFont="1" applyBorder="1" applyAlignment="1">
      <alignment horizontal="right" vertical="center"/>
    </xf>
    <xf numFmtId="0" fontId="2" fillId="4" borderId="18" xfId="0" applyFont="1" applyFill="1" applyBorder="1" applyAlignment="1">
      <alignment horizontal="center" vertical="center" wrapText="1"/>
    </xf>
    <xf numFmtId="0" fontId="2" fillId="4" borderId="17" xfId="0" applyFont="1" applyFill="1" applyBorder="1" applyAlignment="1">
      <alignment horizontal="center" vertical="center" wrapText="1"/>
    </xf>
    <xf numFmtId="0" fontId="2" fillId="4" borderId="19"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0" xfId="0" applyFont="1" applyFill="1" applyAlignment="1">
      <alignment horizontal="center" vertical="center" wrapText="1"/>
    </xf>
    <xf numFmtId="0" fontId="2" fillId="4" borderId="4"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10" fillId="0" borderId="0" xfId="0" applyFont="1" applyAlignment="1">
      <alignment horizontal="center" vertical="center"/>
    </xf>
    <xf numFmtId="0" fontId="45" fillId="0" borderId="20" xfId="0" applyFont="1" applyBorder="1" applyAlignment="1" applyProtection="1">
      <alignment horizontal="center" vertical="center"/>
      <protection locked="0"/>
    </xf>
    <xf numFmtId="0" fontId="45" fillId="0" borderId="16" xfId="0" applyFont="1" applyBorder="1" applyAlignment="1" applyProtection="1">
      <alignment horizontal="center" vertical="center"/>
      <protection locked="0"/>
    </xf>
    <xf numFmtId="0" fontId="45" fillId="0" borderId="21" xfId="0" applyFont="1" applyBorder="1" applyAlignment="1" applyProtection="1">
      <alignment horizontal="center" vertical="center"/>
      <protection locked="0"/>
    </xf>
    <xf numFmtId="0" fontId="0" fillId="0" borderId="0" xfId="0" applyAlignment="1">
      <alignment horizontal="right" vertical="center"/>
    </xf>
    <xf numFmtId="0" fontId="0" fillId="0" borderId="0" xfId="0" applyAlignment="1">
      <alignment horizontal="center" vertical="center"/>
    </xf>
    <xf numFmtId="14" fontId="0" fillId="0" borderId="0" xfId="0" applyNumberFormat="1" applyAlignment="1">
      <alignment horizontal="center" vertical="center"/>
    </xf>
    <xf numFmtId="165" fontId="0" fillId="0" borderId="0" xfId="0" applyNumberFormat="1" applyAlignment="1">
      <alignment horizontal="center" vertical="center"/>
    </xf>
    <xf numFmtId="0" fontId="29" fillId="0" borderId="0" xfId="0" applyFont="1" applyAlignment="1">
      <alignment horizontal="right" vertical="center"/>
    </xf>
    <xf numFmtId="0" fontId="8" fillId="0" borderId="3" xfId="1" applyFont="1" applyBorder="1" applyAlignment="1">
      <alignment horizontal="left" vertical="center"/>
    </xf>
    <xf numFmtId="0" fontId="8" fillId="0" borderId="0" xfId="1" applyFont="1" applyAlignment="1">
      <alignment horizontal="left" vertical="center"/>
    </xf>
    <xf numFmtId="0" fontId="10" fillId="0" borderId="3" xfId="1" applyFont="1" applyBorder="1" applyAlignment="1">
      <alignment horizontal="center" vertical="center"/>
    </xf>
    <xf numFmtId="0" fontId="10" fillId="0" borderId="0" xfId="1" applyFont="1" applyAlignment="1">
      <alignment horizontal="center" vertical="center"/>
    </xf>
    <xf numFmtId="0" fontId="10" fillId="0" borderId="4" xfId="1" applyFont="1" applyBorder="1" applyAlignment="1">
      <alignment horizontal="center" vertical="center"/>
    </xf>
    <xf numFmtId="0" fontId="8" fillId="0" borderId="0" xfId="0" applyFont="1" applyAlignment="1">
      <alignment horizontal="center" vertical="center"/>
    </xf>
    <xf numFmtId="0" fontId="8" fillId="0" borderId="3" xfId="1" applyFont="1" applyBorder="1" applyAlignment="1">
      <alignment horizontal="center" vertical="center"/>
    </xf>
    <xf numFmtId="0" fontId="8" fillId="0" borderId="0" xfId="1" applyFont="1" applyAlignment="1">
      <alignment horizontal="center" vertical="center"/>
    </xf>
    <xf numFmtId="0" fontId="8" fillId="0" borderId="4" xfId="1" applyFont="1" applyBorder="1" applyAlignment="1">
      <alignment horizontal="center" vertical="center"/>
    </xf>
    <xf numFmtId="168" fontId="45" fillId="0" borderId="0" xfId="0" applyNumberFormat="1" applyFont="1" applyAlignment="1">
      <alignment horizontal="center" vertical="center"/>
    </xf>
    <xf numFmtId="168" fontId="45" fillId="0" borderId="4" xfId="0" applyNumberFormat="1" applyFont="1" applyBorder="1" applyAlignment="1">
      <alignment horizontal="center" vertical="center"/>
    </xf>
    <xf numFmtId="0" fontId="8" fillId="0" borderId="14" xfId="0" applyFont="1" applyBorder="1" applyAlignment="1">
      <alignment horizontal="center" vertical="center"/>
    </xf>
    <xf numFmtId="0" fontId="28" fillId="0" borderId="22" xfId="0" applyFont="1" applyBorder="1" applyAlignment="1" applyProtection="1">
      <alignment horizontal="left" vertical="top" wrapText="1"/>
      <protection locked="0"/>
    </xf>
    <xf numFmtId="0" fontId="28" fillId="0" borderId="8" xfId="0" applyFont="1" applyBorder="1" applyAlignment="1" applyProtection="1">
      <alignment horizontal="left" vertical="top" wrapText="1"/>
      <protection locked="0"/>
    </xf>
    <xf numFmtId="0" fontId="28" fillId="0" borderId="23" xfId="0" applyFont="1" applyBorder="1" applyAlignment="1" applyProtection="1">
      <alignment horizontal="left" vertical="top" wrapText="1"/>
      <protection locked="0"/>
    </xf>
    <xf numFmtId="0" fontId="28" fillId="0" borderId="3" xfId="0" applyFont="1" applyBorder="1" applyAlignment="1" applyProtection="1">
      <alignment horizontal="left" vertical="top" wrapText="1"/>
      <protection locked="0"/>
    </xf>
    <xf numFmtId="0" fontId="28" fillId="0" borderId="0" xfId="0" applyFont="1" applyAlignment="1" applyProtection="1">
      <alignment horizontal="left" vertical="top" wrapText="1"/>
      <protection locked="0"/>
    </xf>
    <xf numFmtId="0" fontId="28" fillId="0" borderId="4" xfId="0" applyFont="1" applyBorder="1" applyAlignment="1" applyProtection="1">
      <alignment horizontal="left" vertical="top" wrapText="1"/>
      <protection locked="0"/>
    </xf>
    <xf numFmtId="0" fontId="28" fillId="0" borderId="6" xfId="0" applyFont="1" applyBorder="1" applyAlignment="1" applyProtection="1">
      <alignment horizontal="left" vertical="top" wrapText="1"/>
      <protection locked="0"/>
    </xf>
    <xf numFmtId="0" fontId="28" fillId="0" borderId="5" xfId="0" applyFont="1" applyBorder="1" applyAlignment="1" applyProtection="1">
      <alignment horizontal="left" vertical="top" wrapText="1"/>
      <protection locked="0"/>
    </xf>
    <xf numFmtId="0" fontId="28" fillId="0" borderId="7" xfId="0" applyFont="1" applyBorder="1" applyAlignment="1" applyProtection="1">
      <alignment horizontal="left" vertical="top" wrapText="1"/>
      <protection locked="0"/>
    </xf>
    <xf numFmtId="0" fontId="20" fillId="0" borderId="0" xfId="0" applyFont="1" applyAlignment="1">
      <alignment horizontal="left" vertical="top" wrapText="1"/>
    </xf>
    <xf numFmtId="0" fontId="20" fillId="0" borderId="4" xfId="0" applyFont="1" applyBorder="1" applyAlignment="1">
      <alignment horizontal="left" vertical="top" wrapText="1"/>
    </xf>
    <xf numFmtId="0" fontId="8" fillId="0" borderId="3" xfId="0" applyFont="1" applyFill="1" applyBorder="1" applyAlignment="1">
      <alignment horizontal="left" vertical="center"/>
    </xf>
    <xf numFmtId="0" fontId="8" fillId="0" borderId="0" xfId="0" applyFont="1" applyFill="1" applyAlignment="1">
      <alignment horizontal="left" vertical="center"/>
    </xf>
    <xf numFmtId="0" fontId="8" fillId="0" borderId="3" xfId="0" quotePrefix="1" applyFont="1" applyBorder="1" applyAlignment="1">
      <alignment horizontal="left" vertical="center"/>
    </xf>
    <xf numFmtId="0" fontId="8" fillId="0" borderId="0" xfId="0" quotePrefix="1" applyFont="1" applyAlignment="1">
      <alignment horizontal="left" vertical="center"/>
    </xf>
    <xf numFmtId="0" fontId="8" fillId="0" borderId="3" xfId="0" applyFont="1" applyBorder="1" applyAlignment="1">
      <alignment horizontal="left" vertical="center"/>
    </xf>
    <xf numFmtId="0" fontId="8" fillId="0" borderId="0" xfId="0" applyFont="1" applyAlignment="1">
      <alignment horizontal="left" vertical="center"/>
    </xf>
    <xf numFmtId="0" fontId="20" fillId="0" borderId="0" xfId="0" applyFont="1" applyAlignment="1">
      <alignment horizontal="left" vertical="center"/>
    </xf>
    <xf numFmtId="0" fontId="82" fillId="4" borderId="18" xfId="0" applyFont="1" applyFill="1" applyBorder="1" applyAlignment="1">
      <alignment horizontal="center" vertical="center" wrapText="1"/>
    </xf>
    <xf numFmtId="0" fontId="82" fillId="4" borderId="17" xfId="0" applyFont="1" applyFill="1" applyBorder="1" applyAlignment="1">
      <alignment horizontal="center" vertical="center" wrapText="1"/>
    </xf>
    <xf numFmtId="0" fontId="82" fillId="4" borderId="19" xfId="0" applyFont="1" applyFill="1" applyBorder="1" applyAlignment="1">
      <alignment horizontal="center" vertical="center" wrapText="1"/>
    </xf>
    <xf numFmtId="0" fontId="82" fillId="4" borderId="3" xfId="0" applyFont="1" applyFill="1" applyBorder="1" applyAlignment="1">
      <alignment horizontal="center" vertical="center" wrapText="1"/>
    </xf>
    <xf numFmtId="0" fontId="82" fillId="4" borderId="0" xfId="0" applyFont="1" applyFill="1" applyAlignment="1">
      <alignment horizontal="center" vertical="center" wrapText="1"/>
    </xf>
    <xf numFmtId="0" fontId="82" fillId="4" borderId="4" xfId="0" applyFont="1" applyFill="1" applyBorder="1" applyAlignment="1">
      <alignment horizontal="center" vertical="center" wrapText="1"/>
    </xf>
    <xf numFmtId="0" fontId="82" fillId="4" borderId="6" xfId="0" applyFont="1" applyFill="1" applyBorder="1" applyAlignment="1">
      <alignment horizontal="center" vertical="center" wrapText="1"/>
    </xf>
    <xf numFmtId="0" fontId="82" fillId="4" borderId="5" xfId="0" applyFont="1" applyFill="1" applyBorder="1" applyAlignment="1">
      <alignment horizontal="center" vertical="center" wrapText="1"/>
    </xf>
    <xf numFmtId="0" fontId="82" fillId="4" borderId="7" xfId="0" applyFont="1" applyFill="1" applyBorder="1" applyAlignment="1">
      <alignment horizontal="center" vertical="center" wrapText="1"/>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34" fillId="0" borderId="0" xfId="0" applyFont="1" applyAlignment="1">
      <alignment horizontal="left" vertical="center" wrapText="1"/>
    </xf>
    <xf numFmtId="0" fontId="20" fillId="0" borderId="3" xfId="0" applyFont="1" applyFill="1" applyBorder="1" applyAlignment="1">
      <alignment horizontal="center" vertical="center"/>
    </xf>
    <xf numFmtId="0" fontId="20" fillId="0" borderId="0" xfId="0" applyFont="1" applyFill="1" applyAlignment="1">
      <alignment horizontal="center" vertical="center"/>
    </xf>
    <xf numFmtId="0" fontId="20" fillId="0" borderId="3" xfId="0" applyFont="1" applyBorder="1" applyAlignment="1">
      <alignment horizontal="left" vertical="center"/>
    </xf>
    <xf numFmtId="0" fontId="20" fillId="0" borderId="4" xfId="0" applyFont="1" applyBorder="1" applyAlignment="1">
      <alignment horizontal="left" vertical="center"/>
    </xf>
    <xf numFmtId="0" fontId="28" fillId="0" borderId="18" xfId="0" applyFont="1" applyBorder="1" applyAlignment="1" applyProtection="1">
      <alignment horizontal="left" vertical="top" wrapText="1"/>
      <protection locked="0"/>
    </xf>
    <xf numFmtId="0" fontId="28" fillId="0" borderId="17" xfId="0" applyFont="1" applyBorder="1" applyAlignment="1" applyProtection="1">
      <alignment horizontal="left" vertical="top" wrapText="1"/>
      <protection locked="0"/>
    </xf>
    <xf numFmtId="0" fontId="28" fillId="0" borderId="19" xfId="0" applyFont="1" applyBorder="1" applyAlignment="1" applyProtection="1">
      <alignment horizontal="left" vertical="top" wrapText="1"/>
      <protection locked="0"/>
    </xf>
    <xf numFmtId="0" fontId="8" fillId="0" borderId="3" xfId="0" applyFont="1" applyBorder="1" applyAlignment="1">
      <alignment horizontal="right" vertical="center" wrapText="1"/>
    </xf>
    <xf numFmtId="0" fontId="8" fillId="0" borderId="0" xfId="0" applyFont="1" applyAlignment="1">
      <alignment horizontal="right" vertical="center" wrapText="1"/>
    </xf>
    <xf numFmtId="0" fontId="70" fillId="4" borderId="18" xfId="0" applyFont="1" applyFill="1" applyBorder="1" applyAlignment="1">
      <alignment horizontal="center" vertical="center"/>
    </xf>
    <xf numFmtId="0" fontId="70" fillId="4" borderId="17" xfId="0" applyFont="1" applyFill="1" applyBorder="1" applyAlignment="1">
      <alignment horizontal="center" vertical="center"/>
    </xf>
    <xf numFmtId="0" fontId="70" fillId="4" borderId="19" xfId="0" applyFont="1" applyFill="1" applyBorder="1" applyAlignment="1">
      <alignment horizontal="center" vertical="center"/>
    </xf>
    <xf numFmtId="0" fontId="70" fillId="4" borderId="3" xfId="0" applyFont="1" applyFill="1" applyBorder="1" applyAlignment="1">
      <alignment horizontal="center" vertical="center"/>
    </xf>
    <xf numFmtId="0" fontId="70" fillId="4" borderId="0" xfId="0" applyFont="1" applyFill="1" applyAlignment="1">
      <alignment horizontal="center" vertical="center"/>
    </xf>
    <xf numFmtId="0" fontId="70" fillId="4" borderId="4" xfId="0" applyFont="1" applyFill="1" applyBorder="1" applyAlignment="1">
      <alignment horizontal="center" vertical="center"/>
    </xf>
    <xf numFmtId="0" fontId="70" fillId="4" borderId="6" xfId="0" applyFont="1" applyFill="1" applyBorder="1" applyAlignment="1">
      <alignment horizontal="center" vertical="center"/>
    </xf>
    <xf numFmtId="0" fontId="70" fillId="4" borderId="5" xfId="0" applyFont="1" applyFill="1" applyBorder="1" applyAlignment="1">
      <alignment horizontal="center" vertical="center"/>
    </xf>
    <xf numFmtId="0" fontId="70" fillId="4" borderId="7" xfId="0" applyFont="1" applyFill="1" applyBorder="1" applyAlignment="1">
      <alignment horizontal="center" vertical="center"/>
    </xf>
    <xf numFmtId="0" fontId="71" fillId="0" borderId="3" xfId="0" applyFont="1" applyBorder="1" applyAlignment="1">
      <alignment horizontal="center" vertical="center"/>
    </xf>
    <xf numFmtId="0" fontId="71" fillId="0" borderId="0" xfId="0" applyFont="1" applyAlignment="1">
      <alignment horizontal="center" vertical="center"/>
    </xf>
    <xf numFmtId="0" fontId="53" fillId="4" borderId="35" xfId="0" applyFont="1" applyFill="1" applyBorder="1" applyAlignment="1">
      <alignment horizontal="left" vertical="center"/>
    </xf>
    <xf numFmtId="0" fontId="53" fillId="4" borderId="36" xfId="0" applyFont="1" applyFill="1" applyBorder="1" applyAlignment="1">
      <alignment horizontal="left" vertical="center"/>
    </xf>
    <xf numFmtId="0" fontId="53" fillId="4" borderId="37" xfId="0" applyFont="1" applyFill="1" applyBorder="1" applyAlignment="1">
      <alignment horizontal="left" vertical="center"/>
    </xf>
    <xf numFmtId="0" fontId="56" fillId="0" borderId="18" xfId="0" applyFont="1" applyBorder="1" applyAlignment="1" applyProtection="1">
      <alignment horizontal="left" vertical="top" wrapText="1"/>
      <protection locked="0"/>
    </xf>
    <xf numFmtId="0" fontId="56" fillId="0" borderId="17" xfId="0" applyFont="1" applyBorder="1" applyAlignment="1" applyProtection="1">
      <alignment horizontal="left" vertical="top" wrapText="1"/>
      <protection locked="0"/>
    </xf>
    <xf numFmtId="0" fontId="56" fillId="0" borderId="19" xfId="0" applyFont="1" applyBorder="1" applyAlignment="1" applyProtection="1">
      <alignment horizontal="left" vertical="top" wrapText="1"/>
      <protection locked="0"/>
    </xf>
    <xf numFmtId="0" fontId="56" fillId="0" borderId="3" xfId="0" applyFont="1" applyBorder="1" applyAlignment="1" applyProtection="1">
      <alignment horizontal="left" vertical="top" wrapText="1"/>
      <protection locked="0"/>
    </xf>
    <xf numFmtId="0" fontId="56" fillId="0" borderId="0" xfId="0" applyFont="1" applyAlignment="1" applyProtection="1">
      <alignment horizontal="left" vertical="top" wrapText="1"/>
      <protection locked="0"/>
    </xf>
    <xf numFmtId="0" fontId="56" fillId="0" borderId="4" xfId="0" applyFont="1" applyBorder="1" applyAlignment="1" applyProtection="1">
      <alignment horizontal="left" vertical="top" wrapText="1"/>
      <protection locked="0"/>
    </xf>
    <xf numFmtId="0" fontId="56" fillId="0" borderId="6" xfId="0" applyFont="1" applyBorder="1" applyAlignment="1" applyProtection="1">
      <alignment horizontal="left" vertical="top" wrapText="1"/>
      <protection locked="0"/>
    </xf>
    <xf numFmtId="0" fontId="56" fillId="0" borderId="5" xfId="0" applyFont="1" applyBorder="1" applyAlignment="1" applyProtection="1">
      <alignment horizontal="left" vertical="top" wrapText="1"/>
      <protection locked="0"/>
    </xf>
    <xf numFmtId="0" fontId="56" fillId="0" borderId="7" xfId="0" applyFont="1" applyBorder="1" applyAlignment="1" applyProtection="1">
      <alignment horizontal="left" vertical="top" wrapText="1"/>
      <protection locked="0"/>
    </xf>
    <xf numFmtId="0" fontId="74" fillId="0" borderId="18" xfId="0" applyFont="1" applyBorder="1" applyAlignment="1">
      <alignment horizontal="center" vertical="center"/>
    </xf>
    <xf numFmtId="0" fontId="74" fillId="0" borderId="55" xfId="0" applyFont="1" applyBorder="1" applyAlignment="1">
      <alignment horizontal="center" vertical="center"/>
    </xf>
    <xf numFmtId="0" fontId="74" fillId="0" borderId="3" xfId="0" applyFont="1" applyBorder="1" applyAlignment="1">
      <alignment horizontal="center" vertical="center"/>
    </xf>
    <xf numFmtId="0" fontId="74" fillId="0" borderId="14" xfId="0" applyFont="1" applyBorder="1" applyAlignment="1">
      <alignment horizontal="center" vertical="center"/>
    </xf>
    <xf numFmtId="0" fontId="74" fillId="0" borderId="6" xfId="0" applyFont="1" applyBorder="1" applyAlignment="1">
      <alignment horizontal="center" vertical="center"/>
    </xf>
    <xf numFmtId="0" fontId="74" fillId="0" borderId="41" xfId="0" applyFont="1" applyBorder="1" applyAlignment="1">
      <alignment horizontal="center" vertical="center"/>
    </xf>
    <xf numFmtId="0" fontId="74" fillId="0" borderId="19" xfId="0" applyFont="1" applyBorder="1" applyAlignment="1">
      <alignment horizontal="center" vertical="center"/>
    </xf>
    <xf numFmtId="0" fontId="74" fillId="0" borderId="4" xfId="0" applyFont="1" applyBorder="1" applyAlignment="1">
      <alignment horizontal="center" vertical="center"/>
    </xf>
    <xf numFmtId="0" fontId="74" fillId="0" borderId="7" xfId="0" applyFont="1" applyBorder="1" applyAlignment="1">
      <alignment horizontal="center" vertical="center"/>
    </xf>
    <xf numFmtId="0" fontId="53" fillId="0" borderId="38" xfId="0" applyFont="1" applyBorder="1" applyAlignment="1">
      <alignment horizontal="center" vertical="center"/>
    </xf>
    <xf numFmtId="0" fontId="20" fillId="0" borderId="38" xfId="0" applyFont="1" applyBorder="1" applyAlignment="1">
      <alignment horizontal="center" vertical="center"/>
    </xf>
    <xf numFmtId="166" fontId="51" fillId="7" borderId="46" xfId="5" applyNumberFormat="1" applyFont="1" applyFill="1" applyBorder="1" applyAlignment="1">
      <alignment horizontal="center" vertical="center"/>
    </xf>
    <xf numFmtId="166" fontId="51" fillId="7" borderId="46" xfId="0" applyNumberFormat="1" applyFont="1" applyFill="1" applyBorder="1" applyAlignment="1">
      <alignment horizontal="center" vertical="center"/>
    </xf>
    <xf numFmtId="0" fontId="20" fillId="0" borderId="68" xfId="0" applyFont="1" applyBorder="1" applyAlignment="1">
      <alignment horizontal="center" vertical="center"/>
    </xf>
    <xf numFmtId="166" fontId="75" fillId="0" borderId="39" xfId="5" applyNumberFormat="1" applyFont="1" applyBorder="1" applyAlignment="1">
      <alignment horizontal="center" vertical="center"/>
    </xf>
    <xf numFmtId="166" fontId="75" fillId="0" borderId="33" xfId="0" applyNumberFormat="1" applyFont="1" applyBorder="1" applyAlignment="1">
      <alignment horizontal="center" vertical="center"/>
    </xf>
    <xf numFmtId="0" fontId="51" fillId="0" borderId="8" xfId="0" applyFont="1" applyBorder="1" applyAlignment="1">
      <alignment horizontal="center" vertical="center"/>
    </xf>
    <xf numFmtId="0" fontId="51" fillId="0" borderId="5" xfId="0" applyFont="1" applyBorder="1" applyAlignment="1">
      <alignment horizontal="center" vertical="center"/>
    </xf>
    <xf numFmtId="0" fontId="0" fillId="5" borderId="5" xfId="0" quotePrefix="1" applyFill="1" applyBorder="1" applyAlignment="1">
      <alignment horizontal="center" vertical="center" wrapText="1"/>
    </xf>
    <xf numFmtId="0" fontId="0" fillId="6" borderId="5" xfId="0" applyFill="1" applyBorder="1" applyAlignment="1">
      <alignment horizontal="center" vertical="center" wrapText="1"/>
    </xf>
    <xf numFmtId="0" fontId="51" fillId="0" borderId="9" xfId="0" applyFont="1" applyBorder="1" applyAlignment="1">
      <alignment horizontal="center" vertical="center"/>
    </xf>
    <xf numFmtId="0" fontId="0" fillId="0" borderId="9" xfId="0" applyBorder="1" applyAlignment="1">
      <alignment horizontal="center" vertical="center"/>
    </xf>
    <xf numFmtId="166" fontId="51" fillId="7" borderId="1" xfId="5" applyNumberFormat="1" applyFont="1" applyFill="1" applyBorder="1" applyAlignment="1" applyProtection="1">
      <alignment horizontal="center" vertical="center"/>
      <protection locked="0"/>
    </xf>
    <xf numFmtId="166" fontId="51" fillId="7" borderId="1" xfId="0" applyNumberFormat="1" applyFont="1" applyFill="1" applyBorder="1" applyAlignment="1" applyProtection="1">
      <alignment horizontal="center" vertical="center"/>
      <protection locked="0"/>
    </xf>
    <xf numFmtId="166" fontId="51" fillId="7" borderId="1" xfId="0" applyNumberFormat="1" applyFont="1" applyFill="1" applyBorder="1" applyAlignment="1">
      <alignment horizontal="center" vertical="center"/>
    </xf>
    <xf numFmtId="166" fontId="51" fillId="7" borderId="20" xfId="5" applyNumberFormat="1" applyFont="1" applyFill="1" applyBorder="1" applyAlignment="1" applyProtection="1">
      <alignment horizontal="center" vertical="center"/>
      <protection locked="0"/>
    </xf>
    <xf numFmtId="166" fontId="51" fillId="7" borderId="16" xfId="0" applyNumberFormat="1" applyFont="1" applyFill="1" applyBorder="1" applyAlignment="1" applyProtection="1">
      <alignment horizontal="center" vertical="center"/>
      <protection locked="0"/>
    </xf>
    <xf numFmtId="166" fontId="51" fillId="7" borderId="21" xfId="0" applyNumberFormat="1" applyFont="1" applyFill="1" applyBorder="1" applyAlignment="1" applyProtection="1">
      <alignment horizontal="center" vertical="center"/>
      <protection locked="0"/>
    </xf>
    <xf numFmtId="0" fontId="0" fillId="0" borderId="1" xfId="0" applyBorder="1" applyAlignment="1">
      <alignment horizontal="center" vertical="center"/>
    </xf>
    <xf numFmtId="44" fontId="51" fillId="0" borderId="17" xfId="0" applyNumberFormat="1" applyFont="1" applyBorder="1" applyAlignment="1">
      <alignment horizontal="center" vertical="center"/>
    </xf>
    <xf numFmtId="0" fontId="51" fillId="0" borderId="32" xfId="0" applyFont="1" applyBorder="1" applyAlignment="1">
      <alignment horizontal="center" vertical="center"/>
    </xf>
    <xf numFmtId="0" fontId="51" fillId="0" borderId="40" xfId="0" applyFont="1" applyBorder="1" applyAlignment="1">
      <alignment horizontal="center" vertical="center"/>
    </xf>
    <xf numFmtId="44" fontId="71" fillId="0" borderId="17" xfId="0" applyNumberFormat="1" applyFont="1" applyBorder="1" applyAlignment="1">
      <alignment horizontal="center" vertical="center"/>
    </xf>
    <xf numFmtId="0" fontId="71" fillId="0" borderId="32" xfId="0" applyFont="1" applyBorder="1" applyAlignment="1">
      <alignment horizontal="center" vertical="center"/>
    </xf>
    <xf numFmtId="0" fontId="71" fillId="0" borderId="40" xfId="0" applyFont="1" applyBorder="1" applyAlignment="1">
      <alignment horizontal="center" vertical="center"/>
    </xf>
    <xf numFmtId="166" fontId="51" fillId="0" borderId="1" xfId="5" applyNumberFormat="1" applyFont="1" applyBorder="1" applyAlignment="1">
      <alignment horizontal="center" vertical="center"/>
    </xf>
    <xf numFmtId="166" fontId="51" fillId="0" borderId="1" xfId="0" applyNumberFormat="1" applyFont="1" applyBorder="1" applyAlignment="1">
      <alignment horizontal="center" vertical="center"/>
    </xf>
    <xf numFmtId="166" fontId="73" fillId="0" borderId="39" xfId="5" applyNumberFormat="1" applyFont="1" applyBorder="1" applyAlignment="1">
      <alignment horizontal="center" vertical="center"/>
    </xf>
    <xf numFmtId="166" fontId="73" fillId="0" borderId="33" xfId="0" applyNumberFormat="1" applyFont="1" applyBorder="1" applyAlignment="1">
      <alignment horizontal="center" vertical="center"/>
    </xf>
    <xf numFmtId="166" fontId="51" fillId="0" borderId="46" xfId="5" applyNumberFormat="1" applyFont="1" applyBorder="1" applyAlignment="1">
      <alignment horizontal="center" vertical="center"/>
    </xf>
    <xf numFmtId="166" fontId="51" fillId="0" borderId="46" xfId="0" applyNumberFormat="1" applyFont="1" applyBorder="1" applyAlignment="1">
      <alignment horizontal="center" vertical="center"/>
    </xf>
    <xf numFmtId="0" fontId="72" fillId="0" borderId="35" xfId="0" applyFont="1" applyBorder="1" applyAlignment="1" applyProtection="1">
      <alignment horizontal="center" vertical="center" wrapText="1"/>
      <protection locked="0"/>
    </xf>
    <xf numFmtId="0" fontId="72" fillId="0" borderId="37" xfId="0" applyFont="1" applyBorder="1" applyAlignment="1" applyProtection="1">
      <alignment horizontal="center" vertical="center" wrapText="1"/>
      <protection locked="0"/>
    </xf>
    <xf numFmtId="166" fontId="51" fillId="0" borderId="39" xfId="5" applyNumberFormat="1" applyFont="1" applyBorder="1" applyAlignment="1">
      <alignment horizontal="center" vertical="center"/>
    </xf>
    <xf numFmtId="166" fontId="51" fillId="0" borderId="33" xfId="0" applyNumberFormat="1" applyFont="1" applyBorder="1" applyAlignment="1">
      <alignment horizontal="center" vertical="center"/>
    </xf>
    <xf numFmtId="0" fontId="72" fillId="0" borderId="35" xfId="0" applyFont="1" applyBorder="1" applyAlignment="1" applyProtection="1">
      <alignment horizontal="left" vertical="center"/>
      <protection locked="0"/>
    </xf>
    <xf numFmtId="0" fontId="72" fillId="0" borderId="37" xfId="0" applyFont="1" applyBorder="1" applyAlignment="1" applyProtection="1">
      <alignment horizontal="left" vertical="center"/>
      <protection locked="0"/>
    </xf>
    <xf numFmtId="44" fontId="75" fillId="0" borderId="17" xfId="0" applyNumberFormat="1" applyFont="1" applyBorder="1" applyAlignment="1">
      <alignment horizontal="center" vertical="center"/>
    </xf>
    <xf numFmtId="0" fontId="75" fillId="0" borderId="32" xfId="0" applyFont="1" applyBorder="1" applyAlignment="1">
      <alignment horizontal="center" vertical="center"/>
    </xf>
    <xf numFmtId="0" fontId="75" fillId="0" borderId="40" xfId="0" applyFont="1" applyBorder="1" applyAlignment="1">
      <alignment horizontal="center" vertical="center"/>
    </xf>
    <xf numFmtId="0" fontId="34" fillId="0" borderId="8" xfId="0" applyFont="1" applyBorder="1" applyAlignment="1">
      <alignment horizontal="center" vertical="center"/>
    </xf>
    <xf numFmtId="0" fontId="20" fillId="0" borderId="3" xfId="0" applyFont="1" applyBorder="1" applyAlignment="1">
      <alignment horizontal="center" vertical="center"/>
    </xf>
    <xf numFmtId="0" fontId="20" fillId="0" borderId="0" xfId="0" applyFont="1" applyAlignment="1">
      <alignment horizontal="center" vertical="center"/>
    </xf>
    <xf numFmtId="0" fontId="20" fillId="0" borderId="4" xfId="0" applyFont="1" applyBorder="1" applyAlignment="1">
      <alignment horizontal="center" vertical="center"/>
    </xf>
    <xf numFmtId="0" fontId="20" fillId="0" borderId="6" xfId="0" applyFont="1" applyBorder="1" applyAlignment="1">
      <alignment horizontal="center" vertical="center"/>
    </xf>
    <xf numFmtId="0" fontId="20" fillId="0" borderId="5" xfId="0" applyFont="1" applyBorder="1" applyAlignment="1">
      <alignment horizontal="center" vertical="center"/>
    </xf>
    <xf numFmtId="0" fontId="20" fillId="0" borderId="7" xfId="0" applyFont="1" applyBorder="1" applyAlignment="1">
      <alignment horizontal="center" vertical="center"/>
    </xf>
    <xf numFmtId="0" fontId="20" fillId="4" borderId="35" xfId="0" applyFont="1" applyFill="1" applyBorder="1" applyAlignment="1">
      <alignment horizontal="left" vertical="center"/>
    </xf>
    <xf numFmtId="0" fontId="20" fillId="4" borderId="36" xfId="0" applyFont="1" applyFill="1" applyBorder="1" applyAlignment="1">
      <alignment horizontal="left" vertical="center"/>
    </xf>
    <xf numFmtId="0" fontId="20" fillId="4" borderId="37" xfId="0" applyFont="1" applyFill="1" applyBorder="1" applyAlignment="1">
      <alignment horizontal="left" vertical="center"/>
    </xf>
    <xf numFmtId="0" fontId="35" fillId="0" borderId="18" xfId="0" applyFont="1" applyBorder="1" applyAlignment="1" applyProtection="1">
      <alignment horizontal="left" vertical="top" wrapText="1"/>
      <protection locked="0"/>
    </xf>
    <xf numFmtId="0" fontId="35" fillId="0" borderId="17" xfId="0" applyFont="1" applyBorder="1" applyAlignment="1" applyProtection="1">
      <alignment horizontal="left" vertical="top" wrapText="1"/>
      <protection locked="0"/>
    </xf>
    <xf numFmtId="0" fontId="35" fillId="0" borderId="19" xfId="0" applyFont="1" applyBorder="1" applyAlignment="1" applyProtection="1">
      <alignment horizontal="left" vertical="top" wrapText="1"/>
      <protection locked="0"/>
    </xf>
    <xf numFmtId="0" fontId="35" fillId="0" borderId="3" xfId="0" applyFont="1" applyBorder="1" applyAlignment="1" applyProtection="1">
      <alignment horizontal="left" vertical="top" wrapText="1"/>
      <protection locked="0"/>
    </xf>
    <xf numFmtId="0" fontId="35" fillId="0" borderId="0" xfId="0" applyFont="1" applyBorder="1" applyAlignment="1" applyProtection="1">
      <alignment horizontal="left" vertical="top" wrapText="1"/>
      <protection locked="0"/>
    </xf>
    <xf numFmtId="0" fontId="35" fillId="0" borderId="4" xfId="0" applyFont="1" applyBorder="1" applyAlignment="1" applyProtection="1">
      <alignment horizontal="left" vertical="top" wrapText="1"/>
      <protection locked="0"/>
    </xf>
    <xf numFmtId="0" fontId="35" fillId="0" borderId="0" xfId="0" applyFont="1" applyAlignment="1" applyProtection="1">
      <alignment horizontal="left" vertical="top" wrapText="1"/>
      <protection locked="0"/>
    </xf>
    <xf numFmtId="0" fontId="35" fillId="0" borderId="6" xfId="0" applyFont="1" applyBorder="1" applyAlignment="1" applyProtection="1">
      <alignment horizontal="left" vertical="top" wrapText="1"/>
      <protection locked="0"/>
    </xf>
    <xf numFmtId="0" fontId="35" fillId="0" borderId="5" xfId="0" applyFont="1" applyBorder="1" applyAlignment="1" applyProtection="1">
      <alignment horizontal="left" vertical="top" wrapText="1"/>
      <protection locked="0"/>
    </xf>
    <xf numFmtId="0" fontId="35" fillId="0" borderId="7" xfId="0" applyFont="1" applyBorder="1" applyAlignment="1" applyProtection="1">
      <alignment horizontal="left" vertical="top" wrapText="1"/>
      <protection locked="0"/>
    </xf>
    <xf numFmtId="0" fontId="8" fillId="0" borderId="20" xfId="0" applyFont="1" applyBorder="1" applyAlignment="1" applyProtection="1">
      <alignment horizontal="left" vertical="center"/>
      <protection locked="0"/>
    </xf>
    <xf numFmtId="0" fontId="8" fillId="0" borderId="21" xfId="0" applyFont="1" applyBorder="1" applyAlignment="1" applyProtection="1">
      <alignment horizontal="left" vertical="center"/>
      <protection locked="0"/>
    </xf>
    <xf numFmtId="0" fontId="8" fillId="0" borderId="0" xfId="0" applyFont="1" applyAlignment="1">
      <alignment horizontal="center"/>
    </xf>
    <xf numFmtId="0" fontId="22" fillId="0" borderId="0" xfId="0" applyFont="1" applyAlignment="1">
      <alignment horizontal="center" vertical="center"/>
    </xf>
    <xf numFmtId="10" fontId="8" fillId="0" borderId="20" xfId="0" applyNumberFormat="1" applyFont="1" applyBorder="1" applyAlignment="1" applyProtection="1">
      <alignment horizontal="center"/>
      <protection locked="0"/>
    </xf>
    <xf numFmtId="10" fontId="8" fillId="0" borderId="16" xfId="0" applyNumberFormat="1" applyFont="1" applyBorder="1" applyAlignment="1" applyProtection="1">
      <alignment horizontal="center"/>
      <protection locked="0"/>
    </xf>
    <xf numFmtId="0" fontId="34" fillId="0" borderId="16" xfId="0" applyFont="1" applyBorder="1" applyAlignment="1">
      <alignment horizontal="center" vertical="center"/>
    </xf>
    <xf numFmtId="0" fontId="2" fillId="4" borderId="18" xfId="0" applyFont="1" applyFill="1" applyBorder="1" applyAlignment="1">
      <alignment horizontal="center" vertical="center"/>
    </xf>
    <xf numFmtId="0" fontId="2" fillId="4" borderId="17" xfId="0" applyFont="1" applyFill="1" applyBorder="1" applyAlignment="1">
      <alignment horizontal="center" vertical="center"/>
    </xf>
    <xf numFmtId="0" fontId="2" fillId="4" borderId="19" xfId="0" applyFont="1" applyFill="1" applyBorder="1" applyAlignment="1">
      <alignment horizontal="center" vertical="center"/>
    </xf>
    <xf numFmtId="0" fontId="2" fillId="4" borderId="3" xfId="0" applyFont="1" applyFill="1" applyBorder="1" applyAlignment="1">
      <alignment horizontal="center" vertical="center"/>
    </xf>
    <xf numFmtId="0" fontId="2" fillId="4" borderId="0" xfId="0" applyFont="1" applyFill="1" applyAlignment="1">
      <alignment horizontal="center" vertical="center"/>
    </xf>
    <xf numFmtId="0" fontId="2" fillId="4" borderId="4" xfId="0" applyFont="1" applyFill="1" applyBorder="1" applyAlignment="1">
      <alignment horizontal="center" vertical="center"/>
    </xf>
    <xf numFmtId="0" fontId="2" fillId="4" borderId="6" xfId="0" applyFont="1" applyFill="1" applyBorder="1" applyAlignment="1">
      <alignment horizontal="center" vertical="center"/>
    </xf>
    <xf numFmtId="0" fontId="2" fillId="4" borderId="5" xfId="0" applyFont="1" applyFill="1" applyBorder="1" applyAlignment="1">
      <alignment horizontal="center" vertical="center"/>
    </xf>
    <xf numFmtId="0" fontId="2" fillId="4" borderId="7" xfId="0" applyFont="1" applyFill="1" applyBorder="1" applyAlignment="1">
      <alignment horizontal="center" vertical="center"/>
    </xf>
    <xf numFmtId="0" fontId="10" fillId="0" borderId="0" xfId="0" applyFont="1" applyAlignment="1">
      <alignment horizontal="left" vertical="center"/>
    </xf>
    <xf numFmtId="0" fontId="16" fillId="0" borderId="20" xfId="0" applyFont="1" applyBorder="1" applyAlignment="1" applyProtection="1">
      <alignment horizontal="left" vertical="center"/>
      <protection locked="0"/>
    </xf>
    <xf numFmtId="0" fontId="16" fillId="0" borderId="16" xfId="0" applyFont="1" applyBorder="1" applyAlignment="1" applyProtection="1">
      <alignment horizontal="left" vertical="center"/>
      <protection locked="0"/>
    </xf>
    <xf numFmtId="0" fontId="16" fillId="0" borderId="21" xfId="0" applyFont="1" applyBorder="1" applyAlignment="1" applyProtection="1">
      <alignment horizontal="left" vertical="center"/>
      <protection locked="0"/>
    </xf>
    <xf numFmtId="0" fontId="16" fillId="0" borderId="20" xfId="0" applyFont="1" applyBorder="1" applyAlignment="1" applyProtection="1">
      <alignment horizontal="center" vertical="center"/>
      <protection locked="0"/>
    </xf>
    <xf numFmtId="0" fontId="16" fillId="0" borderId="16" xfId="0" applyFont="1" applyBorder="1" applyAlignment="1" applyProtection="1">
      <alignment horizontal="center" vertical="center"/>
      <protection locked="0"/>
    </xf>
    <xf numFmtId="0" fontId="16" fillId="0" borderId="21" xfId="0" applyFont="1" applyBorder="1" applyAlignment="1" applyProtection="1">
      <alignment horizontal="center" vertical="center"/>
      <protection locked="0"/>
    </xf>
    <xf numFmtId="0" fontId="27" fillId="0" borderId="5" xfId="0" applyFont="1" applyBorder="1" applyAlignment="1">
      <alignment horizontal="right"/>
    </xf>
    <xf numFmtId="0" fontId="20" fillId="4" borderId="62" xfId="0" applyFont="1" applyFill="1" applyBorder="1" applyAlignment="1">
      <alignment horizontal="left" vertical="center"/>
    </xf>
    <xf numFmtId="0" fontId="20" fillId="4" borderId="69" xfId="0" applyFont="1" applyFill="1" applyBorder="1" applyAlignment="1">
      <alignment horizontal="left" vertical="center"/>
    </xf>
    <xf numFmtId="0" fontId="0" fillId="0" borderId="0" xfId="0" applyAlignment="1">
      <alignment horizontal="left" vertical="center"/>
    </xf>
    <xf numFmtId="0" fontId="0" fillId="0" borderId="5" xfId="0" applyBorder="1" applyAlignment="1">
      <alignment horizontal="left" vertical="center"/>
    </xf>
    <xf numFmtId="0" fontId="0" fillId="3" borderId="9" xfId="0" applyFill="1" applyBorder="1" applyAlignment="1">
      <alignment horizontal="left" vertical="center"/>
    </xf>
    <xf numFmtId="0" fontId="0" fillId="3" borderId="49" xfId="0" applyFill="1" applyBorder="1" applyAlignment="1">
      <alignment horizontal="left" vertical="center"/>
    </xf>
    <xf numFmtId="0" fontId="0" fillId="3" borderId="1" xfId="0" applyFill="1" applyBorder="1" applyAlignment="1">
      <alignment horizontal="left" vertical="center"/>
    </xf>
    <xf numFmtId="0" fontId="0" fillId="3" borderId="51" xfId="0" applyFill="1" applyBorder="1" applyAlignment="1">
      <alignment horizontal="left" vertical="center"/>
    </xf>
    <xf numFmtId="0" fontId="0" fillId="3" borderId="46" xfId="0" applyFill="1" applyBorder="1" applyAlignment="1">
      <alignment horizontal="left" vertical="center"/>
    </xf>
    <xf numFmtId="0" fontId="0" fillId="3" borderId="47" xfId="0" applyFill="1" applyBorder="1" applyAlignment="1">
      <alignment horizontal="left" vertical="center"/>
    </xf>
    <xf numFmtId="0" fontId="8" fillId="0" borderId="14" xfId="0" applyFont="1" applyBorder="1" applyAlignment="1">
      <alignment horizontal="left" vertical="center"/>
    </xf>
    <xf numFmtId="0" fontId="0" fillId="0" borderId="0" xfId="0" applyAlignment="1">
      <alignment horizontal="center" vertical="center" wrapText="1"/>
    </xf>
    <xf numFmtId="0" fontId="10" fillId="0" borderId="14" xfId="0" applyFont="1" applyBorder="1" applyAlignment="1">
      <alignment horizontal="left" vertical="center"/>
    </xf>
    <xf numFmtId="0" fontId="20" fillId="4" borderId="18" xfId="0" applyFont="1" applyFill="1" applyBorder="1" applyAlignment="1">
      <alignment horizontal="left" vertical="center"/>
    </xf>
    <xf numFmtId="0" fontId="20" fillId="4" borderId="17" xfId="0" applyFont="1" applyFill="1" applyBorder="1" applyAlignment="1">
      <alignment horizontal="left" vertical="center"/>
    </xf>
    <xf numFmtId="0" fontId="20" fillId="4" borderId="19" xfId="0" applyFont="1" applyFill="1" applyBorder="1" applyAlignment="1">
      <alignment horizontal="left" vertical="center"/>
    </xf>
    <xf numFmtId="0" fontId="0" fillId="0" borderId="18" xfId="0" applyBorder="1" applyAlignment="1" applyProtection="1">
      <alignment horizontal="left" vertical="top" wrapText="1"/>
      <protection locked="0"/>
    </xf>
    <xf numFmtId="0" fontId="0" fillId="0" borderId="17" xfId="0" applyBorder="1" applyAlignment="1" applyProtection="1">
      <alignment horizontal="left" vertical="top" wrapText="1"/>
      <protection locked="0"/>
    </xf>
    <xf numFmtId="0" fontId="0" fillId="0" borderId="19" xfId="0" applyBorder="1" applyAlignment="1" applyProtection="1">
      <alignment horizontal="left" vertical="top" wrapText="1"/>
      <protection locked="0"/>
    </xf>
    <xf numFmtId="0" fontId="0" fillId="0" borderId="3"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4" xfId="0" applyBorder="1" applyAlignment="1" applyProtection="1">
      <alignment horizontal="left" vertical="top" wrapText="1"/>
      <protection locked="0"/>
    </xf>
    <xf numFmtId="0" fontId="0" fillId="0" borderId="6"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0" fillId="0" borderId="7" xfId="0" applyBorder="1" applyAlignment="1" applyProtection="1">
      <alignment horizontal="left" vertical="top" wrapText="1"/>
      <protection locked="0"/>
    </xf>
    <xf numFmtId="0" fontId="4" fillId="0" borderId="0" xfId="0" applyFont="1" applyAlignment="1">
      <alignment horizontal="center" vertical="center"/>
    </xf>
    <xf numFmtId="0" fontId="20" fillId="0" borderId="0" xfId="0" applyFont="1" applyAlignment="1">
      <alignment horizontal="right" vertical="center"/>
    </xf>
    <xf numFmtId="0" fontId="20" fillId="4" borderId="18" xfId="0" applyFont="1" applyFill="1" applyBorder="1" applyAlignment="1">
      <alignment horizontal="left" vertical="center" wrapText="1"/>
    </xf>
    <xf numFmtId="0" fontId="20" fillId="4" borderId="17" xfId="0" applyFont="1" applyFill="1" applyBorder="1" applyAlignment="1">
      <alignment horizontal="left" vertical="center" wrapText="1"/>
    </xf>
    <xf numFmtId="0" fontId="20" fillId="4" borderId="19" xfId="0" applyFont="1" applyFill="1" applyBorder="1" applyAlignment="1">
      <alignment horizontal="left" vertical="center" wrapText="1"/>
    </xf>
    <xf numFmtId="0" fontId="0" fillId="2" borderId="18" xfId="0" applyFill="1" applyBorder="1" applyAlignment="1" applyProtection="1">
      <alignment horizontal="left" vertical="top" wrapText="1"/>
      <protection locked="0"/>
    </xf>
    <xf numFmtId="0" fontId="0" fillId="2" borderId="17" xfId="0" applyFill="1" applyBorder="1" applyAlignment="1" applyProtection="1">
      <alignment horizontal="left" vertical="top" wrapText="1"/>
      <protection locked="0"/>
    </xf>
    <xf numFmtId="0" fontId="0" fillId="2" borderId="19" xfId="0" applyFill="1" applyBorder="1" applyAlignment="1" applyProtection="1">
      <alignment horizontal="left" vertical="top" wrapText="1"/>
      <protection locked="0"/>
    </xf>
    <xf numFmtId="0" fontId="0" fillId="2" borderId="3" xfId="0" applyFill="1" applyBorder="1" applyAlignment="1" applyProtection="1">
      <alignment horizontal="left" vertical="top" wrapText="1"/>
      <protection locked="0"/>
    </xf>
    <xf numFmtId="0" fontId="0" fillId="2" borderId="0" xfId="0" applyFill="1" applyBorder="1" applyAlignment="1" applyProtection="1">
      <alignment horizontal="left" vertical="top" wrapText="1"/>
      <protection locked="0"/>
    </xf>
    <xf numFmtId="0" fontId="0" fillId="2" borderId="4" xfId="0" applyFill="1" applyBorder="1" applyAlignment="1" applyProtection="1">
      <alignment horizontal="left" vertical="top" wrapText="1"/>
      <protection locked="0"/>
    </xf>
    <xf numFmtId="0" fontId="0" fillId="2" borderId="0" xfId="0" applyFill="1" applyAlignment="1" applyProtection="1">
      <alignment horizontal="left" vertical="top" wrapText="1"/>
      <protection locked="0"/>
    </xf>
    <xf numFmtId="0" fontId="0" fillId="2" borderId="6" xfId="0" applyFill="1" applyBorder="1" applyAlignment="1" applyProtection="1">
      <alignment horizontal="left" vertical="top" wrapText="1"/>
      <protection locked="0"/>
    </xf>
    <xf numFmtId="0" fontId="0" fillId="2" borderId="5" xfId="0" applyFill="1" applyBorder="1" applyAlignment="1" applyProtection="1">
      <alignment horizontal="left" vertical="top" wrapText="1"/>
      <protection locked="0"/>
    </xf>
    <xf numFmtId="0" fontId="0" fillId="2" borderId="7" xfId="0" applyFill="1" applyBorder="1" applyAlignment="1" applyProtection="1">
      <alignment horizontal="left" vertical="top" wrapText="1"/>
      <protection locked="0"/>
    </xf>
    <xf numFmtId="0" fontId="0" fillId="0" borderId="3" xfId="0" applyBorder="1" applyAlignment="1">
      <alignment horizontal="left" vertical="top" wrapText="1"/>
    </xf>
    <xf numFmtId="0" fontId="0" fillId="0" borderId="0" xfId="0" applyAlignment="1">
      <alignment horizontal="left" vertical="top" wrapText="1"/>
    </xf>
    <xf numFmtId="0" fontId="0" fillId="0" borderId="4" xfId="0" applyBorder="1" applyAlignment="1">
      <alignment horizontal="left" vertical="top" wrapText="1"/>
    </xf>
    <xf numFmtId="0" fontId="11" fillId="0" borderId="3" xfId="0" applyFont="1" applyBorder="1" applyAlignment="1">
      <alignment horizontal="left" vertical="center"/>
    </xf>
    <xf numFmtId="0" fontId="11" fillId="0" borderId="0" xfId="0" applyFont="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18" xfId="0" applyBorder="1" applyAlignment="1">
      <alignment horizontal="left" vertical="top" wrapText="1"/>
    </xf>
    <xf numFmtId="0" fontId="0" fillId="0" borderId="17" xfId="0" applyBorder="1" applyAlignment="1">
      <alignment horizontal="left" vertical="top" wrapText="1"/>
    </xf>
    <xf numFmtId="0" fontId="0" fillId="0" borderId="19" xfId="0" applyBorder="1" applyAlignment="1">
      <alignment horizontal="left" vertical="top" wrapText="1"/>
    </xf>
    <xf numFmtId="0" fontId="12" fillId="4" borderId="18" xfId="0" applyFont="1" applyFill="1" applyBorder="1" applyAlignment="1">
      <alignment horizontal="center" vertical="center" wrapText="1"/>
    </xf>
    <xf numFmtId="0" fontId="12" fillId="4" borderId="17" xfId="0" applyFont="1" applyFill="1" applyBorder="1" applyAlignment="1">
      <alignment horizontal="center" vertical="center" wrapText="1"/>
    </xf>
    <xf numFmtId="0" fontId="12" fillId="4" borderId="19" xfId="0" applyFont="1" applyFill="1" applyBorder="1" applyAlignment="1">
      <alignment horizontal="center" vertical="center" wrapText="1"/>
    </xf>
    <xf numFmtId="0" fontId="12" fillId="4" borderId="3" xfId="0" applyFont="1" applyFill="1" applyBorder="1" applyAlignment="1">
      <alignment horizontal="center" vertical="center" wrapText="1"/>
    </xf>
    <xf numFmtId="0" fontId="12" fillId="4" borderId="0" xfId="0" applyFont="1" applyFill="1" applyAlignment="1">
      <alignment horizontal="center" vertical="center" wrapText="1"/>
    </xf>
    <xf numFmtId="0" fontId="12" fillId="4" borderId="4" xfId="0" applyFont="1" applyFill="1" applyBorder="1" applyAlignment="1">
      <alignment horizontal="center" vertical="center" wrapText="1"/>
    </xf>
    <xf numFmtId="0" fontId="12" fillId="4" borderId="6" xfId="0" applyFont="1" applyFill="1" applyBorder="1" applyAlignment="1">
      <alignment horizontal="center" vertical="center" wrapText="1"/>
    </xf>
    <xf numFmtId="0" fontId="12" fillId="4" borderId="5"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3" fillId="0" borderId="0" xfId="0" applyFont="1" applyAlignment="1">
      <alignment horizontal="center" vertical="center"/>
    </xf>
    <xf numFmtId="44" fontId="5" fillId="0" borderId="20" xfId="2" applyFont="1" applyBorder="1" applyAlignment="1" applyProtection="1">
      <alignment horizontal="center" vertical="center"/>
      <protection locked="0"/>
    </xf>
    <xf numFmtId="44" fontId="5" fillId="0" borderId="16" xfId="2" applyFont="1" applyBorder="1" applyAlignment="1" applyProtection="1">
      <alignment horizontal="center" vertical="center"/>
      <protection locked="0"/>
    </xf>
    <xf numFmtId="44" fontId="5" fillId="0" borderId="21" xfId="2" applyFont="1" applyBorder="1" applyAlignment="1" applyProtection="1">
      <alignment horizontal="center" vertical="center"/>
      <protection locked="0"/>
    </xf>
    <xf numFmtId="0" fontId="12" fillId="0" borderId="3" xfId="0" applyFont="1" applyBorder="1" applyAlignment="1">
      <alignment horizontal="center" vertical="center"/>
    </xf>
    <xf numFmtId="0" fontId="12" fillId="0" borderId="0" xfId="0" applyFont="1" applyAlignment="1">
      <alignment horizontal="center" vertical="center"/>
    </xf>
    <xf numFmtId="0" fontId="12" fillId="0" borderId="4" xfId="0" applyFont="1" applyBorder="1" applyAlignment="1">
      <alignment horizontal="center" vertical="center"/>
    </xf>
    <xf numFmtId="0" fontId="0" fillId="0" borderId="3" xfId="0" applyBorder="1" applyAlignment="1">
      <alignment horizontal="left" vertical="center"/>
    </xf>
    <xf numFmtId="0" fontId="0" fillId="0" borderId="4" xfId="0" applyBorder="1" applyAlignment="1">
      <alignment horizontal="left" vertical="center"/>
    </xf>
    <xf numFmtId="0" fontId="8" fillId="0" borderId="4" xfId="0" applyFont="1" applyBorder="1" applyAlignment="1">
      <alignment horizontal="left" vertical="center"/>
    </xf>
    <xf numFmtId="0" fontId="10" fillId="0" borderId="4" xfId="0" applyFont="1" applyBorder="1" applyAlignment="1">
      <alignment horizontal="left" vertical="center"/>
    </xf>
    <xf numFmtId="0" fontId="20" fillId="0" borderId="14" xfId="0" applyFont="1" applyBorder="1" applyAlignment="1">
      <alignment horizontal="center" vertical="center"/>
    </xf>
    <xf numFmtId="0" fontId="0" fillId="0" borderId="3" xfId="0" applyBorder="1" applyAlignment="1">
      <alignment horizontal="center" vertical="center"/>
    </xf>
    <xf numFmtId="0" fontId="26" fillId="0" borderId="0" xfId="0" applyFont="1" applyFill="1" applyBorder="1" applyAlignment="1">
      <alignment horizontal="left" vertical="top" wrapText="1"/>
    </xf>
    <xf numFmtId="0" fontId="28" fillId="0" borderId="0" xfId="0" applyFont="1" applyBorder="1" applyAlignment="1" applyProtection="1">
      <alignment horizontal="left" vertical="top" wrapText="1"/>
      <protection locked="0"/>
    </xf>
    <xf numFmtId="0" fontId="4" fillId="0" borderId="3" xfId="0" quotePrefix="1" applyFont="1" applyFill="1" applyBorder="1" applyAlignment="1">
      <alignment horizontal="center" vertical="center"/>
    </xf>
    <xf numFmtId="0" fontId="4" fillId="0" borderId="0" xfId="0" quotePrefix="1" applyFont="1" applyFill="1" applyAlignment="1">
      <alignment horizontal="center" vertical="center"/>
    </xf>
    <xf numFmtId="0" fontId="4" fillId="0" borderId="3" xfId="0" applyFont="1" applyFill="1" applyBorder="1" applyAlignment="1">
      <alignment horizontal="center" vertical="center"/>
    </xf>
    <xf numFmtId="0" fontId="4" fillId="0" borderId="0" xfId="0" applyFont="1" applyFill="1" applyAlignment="1">
      <alignment horizontal="center" vertical="center"/>
    </xf>
    <xf numFmtId="0" fontId="8" fillId="0" borderId="3" xfId="0" quotePrefix="1" applyFont="1" applyFill="1" applyBorder="1" applyAlignment="1">
      <alignment horizontal="left" vertical="center"/>
    </xf>
    <xf numFmtId="0" fontId="8" fillId="0" borderId="0" xfId="0" quotePrefix="1" applyFont="1" applyFill="1" applyAlignment="1">
      <alignment horizontal="left" vertical="center"/>
    </xf>
    <xf numFmtId="0" fontId="22" fillId="0" borderId="0" xfId="0" applyFont="1" applyFill="1" applyAlignment="1">
      <alignment horizontal="center" vertical="center" wrapText="1"/>
    </xf>
    <xf numFmtId="0" fontId="61" fillId="0" borderId="3" xfId="0" applyFont="1" applyFill="1" applyBorder="1" applyAlignment="1">
      <alignment horizontal="center" vertical="center"/>
    </xf>
    <xf numFmtId="0" fontId="62" fillId="0" borderId="0" xfId="0" applyFont="1" applyFill="1" applyAlignment="1">
      <alignment horizontal="center" vertical="center"/>
    </xf>
    <xf numFmtId="0" fontId="19" fillId="0" borderId="20" xfId="0" applyFont="1" applyBorder="1" applyAlignment="1" applyProtection="1">
      <alignment horizontal="center" vertical="center"/>
      <protection locked="0"/>
    </xf>
    <xf numFmtId="0" fontId="19" fillId="0" borderId="16" xfId="0" applyFont="1"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0" fontId="8" fillId="0" borderId="3" xfId="0" applyFont="1" applyBorder="1" applyAlignment="1">
      <alignment vertical="center"/>
    </xf>
    <xf numFmtId="0" fontId="8" fillId="0" borderId="0" xfId="0" applyFont="1" applyAlignment="1">
      <alignment vertical="center"/>
    </xf>
    <xf numFmtId="0" fontId="8" fillId="0" borderId="14" xfId="0" applyFont="1" applyBorder="1" applyAlignment="1">
      <alignment vertical="center"/>
    </xf>
    <xf numFmtId="0" fontId="10" fillId="0" borderId="0" xfId="0" applyFont="1" applyBorder="1" applyAlignment="1">
      <alignment horizontal="center" vertical="center"/>
    </xf>
    <xf numFmtId="0" fontId="4" fillId="0" borderId="3" xfId="0" applyFont="1" applyBorder="1" applyAlignment="1">
      <alignment horizontal="center" vertical="center"/>
    </xf>
    <xf numFmtId="0" fontId="4" fillId="0" borderId="0" xfId="0" applyFont="1" applyBorder="1" applyAlignment="1">
      <alignment horizontal="center" vertical="center"/>
    </xf>
    <xf numFmtId="0" fontId="8" fillId="0" borderId="0" xfId="0" quotePrefix="1" applyFont="1" applyFill="1" applyBorder="1" applyAlignment="1">
      <alignment horizontal="left" vertical="center"/>
    </xf>
    <xf numFmtId="0" fontId="4" fillId="0" borderId="3" xfId="0" quotePrefix="1" applyFont="1" applyBorder="1" applyAlignment="1">
      <alignment horizontal="center" vertical="center"/>
    </xf>
    <xf numFmtId="0" fontId="4" fillId="0" borderId="0" xfId="0" quotePrefix="1" applyFont="1" applyBorder="1" applyAlignment="1">
      <alignment horizontal="center" vertical="center"/>
    </xf>
    <xf numFmtId="0" fontId="62" fillId="0" borderId="0" xfId="0" applyFont="1" applyFill="1" applyBorder="1" applyAlignment="1">
      <alignment horizontal="center" vertical="center"/>
    </xf>
    <xf numFmtId="0" fontId="22" fillId="0" borderId="0" xfId="0" applyFont="1" applyBorder="1" applyAlignment="1">
      <alignment horizontal="center" vertical="center" wrapText="1"/>
    </xf>
    <xf numFmtId="0" fontId="0" fillId="0" borderId="5" xfId="0" applyFont="1" applyBorder="1" applyAlignment="1">
      <alignment horizontal="right" vertical="center"/>
    </xf>
    <xf numFmtId="0" fontId="2" fillId="4" borderId="0" xfId="0" applyFont="1" applyFill="1" applyBorder="1" applyAlignment="1">
      <alignment horizontal="center" vertical="center" wrapText="1"/>
    </xf>
    <xf numFmtId="0" fontId="8" fillId="0" borderId="0" xfId="0" applyFont="1" applyBorder="1" applyAlignment="1">
      <alignment vertical="center"/>
    </xf>
    <xf numFmtId="0" fontId="19" fillId="0" borderId="20" xfId="0" applyFont="1" applyBorder="1" applyAlignment="1" applyProtection="1">
      <alignment horizontal="left" vertical="center"/>
      <protection locked="0"/>
    </xf>
    <xf numFmtId="0" fontId="19" fillId="0" borderId="16" xfId="0" applyFont="1" applyBorder="1" applyAlignment="1" applyProtection="1">
      <alignment horizontal="left" vertical="center"/>
      <protection locked="0"/>
    </xf>
    <xf numFmtId="0" fontId="19" fillId="0" borderId="21" xfId="0" applyFont="1" applyBorder="1" applyAlignment="1" applyProtection="1">
      <alignment horizontal="left" vertical="center"/>
      <protection locked="0"/>
    </xf>
    <xf numFmtId="0" fontId="50" fillId="0" borderId="0" xfId="0" applyFont="1" applyAlignment="1">
      <alignment horizontal="center" vertical="center"/>
    </xf>
    <xf numFmtId="0" fontId="29" fillId="0" borderId="0" xfId="0" applyFont="1" applyAlignment="1">
      <alignment horizontal="center" vertical="center"/>
    </xf>
    <xf numFmtId="44" fontId="0" fillId="0" borderId="20" xfId="0" applyNumberFormat="1" applyBorder="1" applyAlignment="1" applyProtection="1">
      <alignment horizontal="center" vertical="center"/>
      <protection locked="0"/>
    </xf>
    <xf numFmtId="44" fontId="0" fillId="0" borderId="21" xfId="0" applyNumberFormat="1" applyBorder="1" applyAlignment="1" applyProtection="1">
      <alignment horizontal="center" vertical="center"/>
      <protection locked="0"/>
    </xf>
    <xf numFmtId="0" fontId="51" fillId="4" borderId="0" xfId="0" applyFont="1" applyFill="1" applyAlignment="1">
      <alignment horizontal="center" vertical="center" wrapText="1"/>
    </xf>
    <xf numFmtId="0" fontId="53" fillId="4" borderId="0" xfId="0" applyFont="1" applyFill="1" applyAlignment="1">
      <alignment horizontal="center" vertical="center" wrapText="1"/>
    </xf>
    <xf numFmtId="0" fontId="35" fillId="0" borderId="0" xfId="0" applyFont="1" applyAlignment="1">
      <alignment horizontal="left" vertical="center"/>
    </xf>
    <xf numFmtId="0" fontId="0" fillId="0" borderId="20"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26" fillId="0" borderId="0" xfId="0" applyFont="1" applyAlignment="1">
      <alignment horizontal="left" vertical="center"/>
    </xf>
    <xf numFmtId="0" fontId="19" fillId="0" borderId="3" xfId="0" applyFont="1" applyBorder="1" applyAlignment="1" applyProtection="1">
      <alignment horizontal="left" vertical="top" wrapText="1"/>
      <protection locked="0"/>
    </xf>
    <xf numFmtId="0" fontId="19" fillId="0" borderId="0" xfId="0" applyFont="1" applyAlignment="1" applyProtection="1">
      <alignment horizontal="left" vertical="top" wrapText="1"/>
      <protection locked="0"/>
    </xf>
    <xf numFmtId="0" fontId="19" fillId="0" borderId="6" xfId="0" applyFont="1" applyBorder="1" applyAlignment="1" applyProtection="1">
      <alignment horizontal="left" vertical="top" wrapText="1"/>
      <protection locked="0"/>
    </xf>
    <xf numFmtId="0" fontId="19" fillId="0" borderId="5" xfId="0" applyFont="1" applyBorder="1" applyAlignment="1" applyProtection="1">
      <alignment horizontal="left" vertical="top" wrapText="1"/>
      <protection locked="0"/>
    </xf>
    <xf numFmtId="44" fontId="0" fillId="7" borderId="35" xfId="0" applyNumberFormat="1" applyFill="1" applyBorder="1" applyAlignment="1" applyProtection="1">
      <alignment horizontal="center" vertical="center"/>
      <protection hidden="1"/>
    </xf>
    <xf numFmtId="44" fontId="0" fillId="7" borderId="37" xfId="0" applyNumberFormat="1" applyFill="1" applyBorder="1" applyAlignment="1" applyProtection="1">
      <alignment horizontal="center" vertical="center"/>
      <protection hidden="1"/>
    </xf>
    <xf numFmtId="0" fontId="0" fillId="0" borderId="3" xfId="0" applyFill="1" applyBorder="1" applyAlignment="1">
      <alignment horizontal="left" vertical="top" wrapText="1"/>
    </xf>
    <xf numFmtId="0" fontId="0" fillId="0" borderId="0" xfId="0" applyFill="1" applyBorder="1" applyAlignment="1">
      <alignment horizontal="left" vertical="top" wrapText="1"/>
    </xf>
    <xf numFmtId="0" fontId="0" fillId="0" borderId="3" xfId="0" applyFill="1" applyBorder="1" applyAlignment="1">
      <alignment horizontal="left" vertical="center"/>
    </xf>
    <xf numFmtId="0" fontId="0" fillId="0" borderId="0" xfId="0" applyFill="1" applyAlignment="1">
      <alignment horizontal="left" vertical="center"/>
    </xf>
    <xf numFmtId="0" fontId="0" fillId="0" borderId="14" xfId="0" applyFill="1" applyBorder="1" applyAlignment="1">
      <alignment horizontal="left" vertical="center"/>
    </xf>
    <xf numFmtId="0" fontId="8" fillId="0" borderId="3" xfId="0" applyFont="1" applyBorder="1" applyAlignment="1">
      <alignment horizontal="left" vertical="center" wrapText="1"/>
    </xf>
    <xf numFmtId="0" fontId="8" fillId="0" borderId="0" xfId="0" applyFont="1" applyAlignment="1">
      <alignment horizontal="left" vertical="center" wrapText="1"/>
    </xf>
    <xf numFmtId="0" fontId="8" fillId="0" borderId="14" xfId="0" applyFont="1" applyBorder="1" applyAlignment="1">
      <alignment horizontal="left" vertical="center" wrapText="1"/>
    </xf>
    <xf numFmtId="0" fontId="0" fillId="0" borderId="14" xfId="0" applyBorder="1" applyAlignment="1">
      <alignment horizontal="left" vertical="center"/>
    </xf>
    <xf numFmtId="0" fontId="19" fillId="0" borderId="20" xfId="0" applyFont="1" applyBorder="1" applyAlignment="1" applyProtection="1">
      <alignment horizontal="center" vertical="center" wrapText="1"/>
      <protection locked="0"/>
    </xf>
    <xf numFmtId="0" fontId="19" fillId="0" borderId="16" xfId="0" applyFont="1" applyBorder="1" applyAlignment="1" applyProtection="1">
      <alignment horizontal="center" vertical="center" wrapText="1"/>
      <protection locked="0"/>
    </xf>
    <xf numFmtId="0" fontId="19" fillId="0" borderId="21" xfId="0" applyFont="1" applyBorder="1" applyAlignment="1" applyProtection="1">
      <alignment horizontal="center" vertical="center" wrapText="1"/>
      <protection locked="0"/>
    </xf>
    <xf numFmtId="0" fontId="57" fillId="0" borderId="3" xfId="0" applyFont="1" applyBorder="1" applyAlignment="1">
      <alignment horizontal="left" vertical="center"/>
    </xf>
    <xf numFmtId="0" fontId="57" fillId="0" borderId="0" xfId="0" applyFont="1" applyAlignment="1">
      <alignment horizontal="left" vertical="center"/>
    </xf>
    <xf numFmtId="0" fontId="15" fillId="0" borderId="3" xfId="0" applyFont="1" applyBorder="1" applyAlignment="1">
      <alignment horizontal="left" vertical="center"/>
    </xf>
    <xf numFmtId="0" fontId="15" fillId="0" borderId="0" xfId="0" applyFont="1" applyAlignment="1">
      <alignment horizontal="left" vertical="center"/>
    </xf>
    <xf numFmtId="0" fontId="10" fillId="0" borderId="3" xfId="0" applyFont="1" applyBorder="1" applyAlignment="1">
      <alignment horizontal="left" vertical="center"/>
    </xf>
    <xf numFmtId="0" fontId="50" fillId="0" borderId="0" xfId="0" applyFont="1" applyAlignment="1">
      <alignment horizontal="center" vertical="center" wrapText="1"/>
    </xf>
    <xf numFmtId="44" fontId="0" fillId="0" borderId="24" xfId="0" applyNumberFormat="1" applyBorder="1" applyAlignment="1" applyProtection="1">
      <alignment horizontal="center" vertical="center"/>
      <protection locked="0"/>
    </xf>
    <xf numFmtId="0" fontId="26" fillId="0" borderId="0" xfId="0" applyFont="1" applyAlignment="1">
      <alignment horizontal="right" vertical="center"/>
    </xf>
    <xf numFmtId="0" fontId="26" fillId="0" borderId="14" xfId="0" applyFont="1" applyBorder="1" applyAlignment="1">
      <alignment horizontal="right" vertical="center"/>
    </xf>
    <xf numFmtId="4" fontId="0" fillId="7" borderId="35" xfId="0" applyNumberFormat="1" applyFill="1" applyBorder="1" applyAlignment="1">
      <alignment horizontal="center" vertical="center"/>
    </xf>
    <xf numFmtId="4" fontId="0" fillId="7" borderId="37" xfId="0" applyNumberFormat="1" applyFill="1" applyBorder="1" applyAlignment="1">
      <alignment horizontal="center" vertical="center"/>
    </xf>
    <xf numFmtId="0" fontId="26" fillId="0" borderId="3" xfId="0" applyFont="1" applyBorder="1" applyAlignment="1">
      <alignment horizontal="center" vertical="center"/>
    </xf>
    <xf numFmtId="0" fontId="26" fillId="0" borderId="0" xfId="0" applyFont="1" applyAlignment="1">
      <alignment horizontal="center" vertical="center"/>
    </xf>
    <xf numFmtId="0" fontId="26" fillId="0" borderId="14" xfId="0" applyFont="1" applyBorder="1" applyAlignment="1">
      <alignment horizontal="center" vertical="center"/>
    </xf>
    <xf numFmtId="3" fontId="0" fillId="7" borderId="35" xfId="0" applyNumberFormat="1" applyFill="1" applyBorder="1" applyAlignment="1" applyProtection="1">
      <alignment horizontal="center" vertical="center"/>
      <protection hidden="1"/>
    </xf>
    <xf numFmtId="3" fontId="0" fillId="7" borderId="37" xfId="0" applyNumberFormat="1" applyFill="1" applyBorder="1" applyAlignment="1" applyProtection="1">
      <alignment horizontal="center" vertical="center"/>
      <protection hidden="1"/>
    </xf>
    <xf numFmtId="4" fontId="0" fillId="7" borderId="35" xfId="0" applyNumberFormat="1" applyFill="1" applyBorder="1" applyAlignment="1" applyProtection="1">
      <alignment horizontal="center" vertical="center"/>
      <protection hidden="1"/>
    </xf>
    <xf numFmtId="4" fontId="0" fillId="7" borderId="37" xfId="0" applyNumberFormat="1" applyFill="1" applyBorder="1" applyAlignment="1" applyProtection="1">
      <alignment horizontal="center" vertical="center"/>
      <protection hidden="1"/>
    </xf>
    <xf numFmtId="0" fontId="20" fillId="0" borderId="3" xfId="0" applyFont="1" applyBorder="1" applyAlignment="1">
      <alignment horizontal="center" vertical="center" wrapText="1"/>
    </xf>
    <xf numFmtId="0" fontId="20" fillId="0" borderId="0" xfId="0" applyFont="1" applyAlignment="1">
      <alignment horizontal="center" vertical="center" wrapText="1"/>
    </xf>
    <xf numFmtId="0" fontId="20" fillId="0" borderId="4" xfId="0" applyFont="1" applyBorder="1" applyAlignment="1">
      <alignment horizontal="center" vertical="center" wrapText="1"/>
    </xf>
    <xf numFmtId="0" fontId="0" fillId="4" borderId="35" xfId="0" applyFill="1" applyBorder="1" applyAlignment="1">
      <alignment horizontal="left" vertical="center"/>
    </xf>
    <xf numFmtId="0" fontId="0" fillId="4" borderId="36" xfId="0" applyFill="1" applyBorder="1" applyAlignment="1">
      <alignment horizontal="left" vertical="center"/>
    </xf>
    <xf numFmtId="0" fontId="0" fillId="4" borderId="37" xfId="0" applyFill="1" applyBorder="1" applyAlignment="1">
      <alignment horizontal="left" vertical="center"/>
    </xf>
    <xf numFmtId="0" fontId="26" fillId="0" borderId="4" xfId="0" applyFont="1" applyBorder="1" applyAlignment="1">
      <alignment horizontal="center" vertical="center"/>
    </xf>
    <xf numFmtId="0" fontId="10" fillId="0" borderId="0" xfId="0" applyFont="1" applyBorder="1" applyAlignment="1">
      <alignment horizontal="left" vertical="center"/>
    </xf>
    <xf numFmtId="0" fontId="20" fillId="0" borderId="0" xfId="0" applyFont="1" applyBorder="1" applyAlignment="1">
      <alignment horizontal="center"/>
    </xf>
    <xf numFmtId="0" fontId="64" fillId="0" borderId="3" xfId="0" applyFont="1" applyBorder="1" applyAlignment="1" applyProtection="1">
      <alignment horizontal="left" vertical="center"/>
    </xf>
    <xf numFmtId="0" fontId="64" fillId="0" borderId="0" xfId="0" applyFont="1" applyBorder="1" applyAlignment="1" applyProtection="1">
      <alignment horizontal="left" vertical="center"/>
    </xf>
    <xf numFmtId="0" fontId="64" fillId="0" borderId="4" xfId="0" applyFont="1" applyBorder="1" applyAlignment="1" applyProtection="1">
      <alignment horizontal="left" vertical="center"/>
    </xf>
    <xf numFmtId="0" fontId="0" fillId="0" borderId="0" xfId="0" applyBorder="1" applyAlignment="1">
      <alignment horizontal="left" vertical="center"/>
    </xf>
    <xf numFmtId="0" fontId="20" fillId="0" borderId="0" xfId="0" applyFont="1" applyBorder="1" applyAlignment="1">
      <alignment horizontal="left" vertical="center"/>
    </xf>
    <xf numFmtId="0" fontId="8" fillId="0" borderId="0" xfId="0" applyFont="1" applyBorder="1" applyAlignment="1">
      <alignment horizontal="left" vertical="center"/>
    </xf>
    <xf numFmtId="0" fontId="64" fillId="0" borderId="3" xfId="0" applyFont="1" applyBorder="1" applyAlignment="1">
      <alignment horizontal="left" vertical="center"/>
    </xf>
    <xf numFmtId="0" fontId="64" fillId="0" borderId="0" xfId="0" applyFont="1" applyBorder="1" applyAlignment="1">
      <alignment horizontal="left" vertical="center"/>
    </xf>
    <xf numFmtId="0" fontId="19" fillId="0" borderId="24" xfId="0" applyFont="1" applyBorder="1" applyAlignment="1" applyProtection="1">
      <alignment horizontal="center" vertical="center"/>
      <protection locked="0"/>
    </xf>
    <xf numFmtId="0" fontId="8" fillId="0" borderId="3" xfId="0" applyFont="1" applyBorder="1" applyAlignment="1">
      <alignment horizontal="center" vertical="center"/>
    </xf>
    <xf numFmtId="0" fontId="8" fillId="0" borderId="0" xfId="0" applyFont="1" applyBorder="1" applyAlignment="1">
      <alignment horizontal="center" vertical="center"/>
    </xf>
    <xf numFmtId="0" fontId="8" fillId="0" borderId="4" xfId="0" applyFont="1" applyBorder="1" applyAlignment="1">
      <alignment horizontal="center" vertical="center"/>
    </xf>
    <xf numFmtId="0" fontId="8" fillId="0" borderId="0" xfId="0" applyFont="1" applyBorder="1" applyAlignment="1">
      <alignment horizontal="left" vertical="center" wrapText="1"/>
    </xf>
    <xf numFmtId="0" fontId="64" fillId="0" borderId="4" xfId="0" applyFont="1" applyBorder="1" applyAlignment="1">
      <alignment horizontal="left" vertical="center"/>
    </xf>
    <xf numFmtId="0" fontId="58" fillId="0" borderId="3" xfId="0" applyFont="1" applyBorder="1" applyAlignment="1">
      <alignment horizontal="left" vertical="center"/>
    </xf>
    <xf numFmtId="0" fontId="58" fillId="0" borderId="0" xfId="0" applyFont="1" applyBorder="1" applyAlignment="1">
      <alignment horizontal="left" vertical="center"/>
    </xf>
    <xf numFmtId="0" fontId="20" fillId="0" borderId="0" xfId="0" applyFont="1" applyAlignment="1">
      <alignment vertical="center"/>
    </xf>
    <xf numFmtId="0" fontId="13" fillId="0" borderId="3" xfId="0" applyFont="1" applyBorder="1" applyAlignment="1">
      <alignment horizontal="left" vertical="center"/>
    </xf>
    <xf numFmtId="0" fontId="13" fillId="0" borderId="0" xfId="0" applyFont="1" applyAlignment="1">
      <alignment horizontal="left" vertical="center"/>
    </xf>
    <xf numFmtId="0" fontId="13" fillId="0" borderId="14" xfId="0" applyFont="1" applyBorder="1" applyAlignment="1">
      <alignment horizontal="left" vertical="center"/>
    </xf>
    <xf numFmtId="0" fontId="20" fillId="0" borderId="0" xfId="0" applyFont="1" applyAlignment="1">
      <alignment horizontal="center"/>
    </xf>
    <xf numFmtId="0" fontId="20" fillId="0" borderId="4" xfId="0" applyFont="1" applyBorder="1" applyAlignment="1">
      <alignment horizontal="center"/>
    </xf>
    <xf numFmtId="0" fontId="10" fillId="0" borderId="18" xfId="0" applyFont="1" applyBorder="1" applyAlignment="1" applyProtection="1">
      <alignment horizontal="left" vertical="top" wrapText="1"/>
      <protection locked="0"/>
    </xf>
    <xf numFmtId="0" fontId="10" fillId="0" borderId="17" xfId="0" applyFont="1" applyBorder="1" applyAlignment="1" applyProtection="1">
      <alignment horizontal="left" vertical="top" wrapText="1"/>
      <protection locked="0"/>
    </xf>
    <xf numFmtId="0" fontId="10" fillId="0" borderId="19" xfId="0" applyFont="1" applyBorder="1" applyAlignment="1" applyProtection="1">
      <alignment horizontal="left" vertical="top" wrapText="1"/>
      <protection locked="0"/>
    </xf>
    <xf numFmtId="0" fontId="10" fillId="0" borderId="3" xfId="0" applyFont="1" applyBorder="1" applyAlignment="1" applyProtection="1">
      <alignment horizontal="left" vertical="top" wrapText="1"/>
      <protection locked="0"/>
    </xf>
    <xf numFmtId="0" fontId="10" fillId="0" borderId="0" xfId="0" applyFont="1" applyAlignment="1" applyProtection="1">
      <alignment horizontal="left" vertical="top" wrapText="1"/>
      <protection locked="0"/>
    </xf>
    <xf numFmtId="0" fontId="10" fillId="0" borderId="4" xfId="0" applyFont="1" applyBorder="1" applyAlignment="1" applyProtection="1">
      <alignment horizontal="left" vertical="top" wrapText="1"/>
      <protection locked="0"/>
    </xf>
    <xf numFmtId="0" fontId="10" fillId="0" borderId="6" xfId="0" applyFont="1" applyBorder="1" applyAlignment="1" applyProtection="1">
      <alignment horizontal="left" vertical="top" wrapText="1"/>
      <protection locked="0"/>
    </xf>
    <xf numFmtId="0" fontId="10" fillId="0" borderId="5" xfId="0" applyFont="1" applyBorder="1" applyAlignment="1" applyProtection="1">
      <alignment horizontal="left" vertical="top" wrapText="1"/>
      <protection locked="0"/>
    </xf>
    <xf numFmtId="0" fontId="10" fillId="0" borderId="7" xfId="0" applyFont="1" applyBorder="1" applyAlignment="1" applyProtection="1">
      <alignment horizontal="left" vertical="top" wrapText="1"/>
      <protection locked="0"/>
    </xf>
    <xf numFmtId="0" fontId="10" fillId="0" borderId="14" xfId="0" applyFont="1" applyBorder="1" applyAlignment="1">
      <alignment horizontal="right" vertical="center"/>
    </xf>
    <xf numFmtId="0" fontId="58" fillId="0" borderId="0" xfId="0" applyFont="1" applyAlignment="1">
      <alignment horizontal="left" vertical="center"/>
    </xf>
    <xf numFmtId="0" fontId="10" fillId="0" borderId="3" xfId="0" applyFont="1" applyBorder="1" applyAlignment="1">
      <alignment horizontal="left" vertical="center" wrapText="1"/>
    </xf>
    <xf numFmtId="0" fontId="10" fillId="0" borderId="0" xfId="0" applyFont="1" applyAlignment="1">
      <alignment horizontal="left" vertical="center" wrapText="1"/>
    </xf>
    <xf numFmtId="0" fontId="10" fillId="0" borderId="14" xfId="0" applyFont="1" applyBorder="1" applyAlignment="1">
      <alignment horizontal="left" vertical="center" wrapText="1"/>
    </xf>
    <xf numFmtId="0" fontId="19" fillId="0" borderId="18" xfId="0" applyFont="1" applyBorder="1" applyAlignment="1" applyProtection="1">
      <alignment horizontal="left" vertical="top" wrapText="1"/>
      <protection locked="0"/>
    </xf>
    <xf numFmtId="0" fontId="19" fillId="0" borderId="17" xfId="0" applyFont="1" applyBorder="1" applyAlignment="1" applyProtection="1">
      <alignment horizontal="left" vertical="top" wrapText="1"/>
      <protection locked="0"/>
    </xf>
    <xf numFmtId="0" fontId="19" fillId="0" borderId="19" xfId="0" applyFont="1" applyBorder="1" applyAlignment="1" applyProtection="1">
      <alignment horizontal="left" vertical="top" wrapText="1"/>
      <protection locked="0"/>
    </xf>
    <xf numFmtId="0" fontId="19" fillId="0" borderId="4" xfId="0" applyFont="1" applyBorder="1" applyAlignment="1" applyProtection="1">
      <alignment horizontal="left" vertical="top" wrapText="1"/>
      <protection locked="0"/>
    </xf>
    <xf numFmtId="0" fontId="19" fillId="0" borderId="7" xfId="0" applyFont="1" applyBorder="1" applyAlignment="1" applyProtection="1">
      <alignment horizontal="left" vertical="top" wrapText="1"/>
      <protection locked="0"/>
    </xf>
    <xf numFmtId="0" fontId="20" fillId="0" borderId="3" xfId="0" applyFont="1" applyBorder="1" applyAlignment="1">
      <alignment horizontal="right" vertical="center"/>
    </xf>
    <xf numFmtId="0" fontId="20" fillId="0" borderId="4" xfId="0" applyFont="1" applyBorder="1" applyAlignment="1">
      <alignment horizontal="right" vertical="center"/>
    </xf>
    <xf numFmtId="0" fontId="20" fillId="0" borderId="0" xfId="0" applyFont="1" applyAlignment="1">
      <alignment horizontal="right" vertical="center" wrapText="1"/>
    </xf>
    <xf numFmtId="0" fontId="20" fillId="0" borderId="4" xfId="0" applyFont="1" applyBorder="1" applyAlignment="1">
      <alignment horizontal="right" vertical="center" wrapText="1"/>
    </xf>
    <xf numFmtId="0" fontId="10" fillId="0" borderId="18" xfId="0" applyFont="1" applyBorder="1" applyAlignment="1">
      <alignment horizontal="left" vertical="center"/>
    </xf>
    <xf numFmtId="0" fontId="10" fillId="0" borderId="17" xfId="0" applyFont="1" applyBorder="1" applyAlignment="1">
      <alignment horizontal="left" vertical="center"/>
    </xf>
    <xf numFmtId="0" fontId="10" fillId="0" borderId="19" xfId="0" applyFont="1" applyBorder="1" applyAlignment="1">
      <alignment horizontal="left" vertical="center"/>
    </xf>
    <xf numFmtId="0" fontId="25" fillId="0" borderId="13" xfId="0" applyFont="1" applyBorder="1" applyAlignment="1">
      <alignment horizontal="center" vertical="center" wrapText="1"/>
    </xf>
    <xf numFmtId="0" fontId="25" fillId="0" borderId="0" xfId="0" applyFont="1" applyAlignment="1">
      <alignment horizontal="center" vertical="center" wrapText="1"/>
    </xf>
    <xf numFmtId="0" fontId="25" fillId="0" borderId="14" xfId="0" applyFont="1" applyBorder="1" applyAlignment="1">
      <alignment horizontal="center" vertical="center" wrapText="1"/>
    </xf>
    <xf numFmtId="0" fontId="8" fillId="0" borderId="5" xfId="0" applyFont="1" applyBorder="1" applyAlignment="1">
      <alignment horizontal="center" vertical="center"/>
    </xf>
    <xf numFmtId="0" fontId="8" fillId="0" borderId="7" xfId="0" applyFont="1" applyBorder="1" applyAlignment="1">
      <alignment horizontal="center" vertical="center"/>
    </xf>
    <xf numFmtId="0" fontId="34" fillId="0" borderId="13" xfId="0" applyFont="1" applyBorder="1" applyAlignment="1">
      <alignment horizontal="center" vertical="center" wrapText="1"/>
    </xf>
    <xf numFmtId="0" fontId="34" fillId="0" borderId="0" xfId="0" applyFont="1" applyAlignment="1">
      <alignment horizontal="center" vertical="center" wrapText="1"/>
    </xf>
    <xf numFmtId="0" fontId="34" fillId="0" borderId="14" xfId="0" applyFont="1" applyBorder="1" applyAlignment="1">
      <alignment horizontal="center" vertical="center" wrapText="1"/>
    </xf>
    <xf numFmtId="0" fontId="10" fillId="0" borderId="18" xfId="0" applyFont="1" applyBorder="1" applyAlignment="1">
      <alignment horizontal="center" vertical="center"/>
    </xf>
    <xf numFmtId="0" fontId="10" fillId="0" borderId="17" xfId="0" applyFont="1" applyBorder="1" applyAlignment="1">
      <alignment horizontal="center" vertical="center"/>
    </xf>
    <xf numFmtId="0" fontId="10" fillId="0" borderId="19" xfId="0" applyFont="1" applyBorder="1" applyAlignment="1">
      <alignment horizontal="center" vertical="center"/>
    </xf>
    <xf numFmtId="0" fontId="22" fillId="0" borderId="13" xfId="0" applyFont="1" applyBorder="1" applyAlignment="1">
      <alignment horizontal="center" vertical="center"/>
    </xf>
    <xf numFmtId="0" fontId="22" fillId="0" borderId="14" xfId="0" applyFont="1" applyBorder="1" applyAlignment="1">
      <alignment horizontal="center" vertical="center"/>
    </xf>
    <xf numFmtId="0" fontId="19" fillId="0" borderId="24" xfId="0" applyFont="1" applyBorder="1" applyAlignment="1" applyProtection="1">
      <alignment horizontal="left" vertical="center"/>
      <protection locked="0"/>
    </xf>
    <xf numFmtId="0" fontId="8" fillId="0" borderId="14" xfId="0" quotePrefix="1" applyFont="1" applyBorder="1" applyAlignment="1">
      <alignment horizontal="left" vertical="center"/>
    </xf>
    <xf numFmtId="0" fontId="16" fillId="0" borderId="24" xfId="0" applyFont="1" applyBorder="1" applyAlignment="1" applyProtection="1">
      <alignment horizontal="left" vertical="center"/>
      <protection locked="0"/>
    </xf>
    <xf numFmtId="0" fontId="29" fillId="4" borderId="3" xfId="0" applyFont="1" applyFill="1" applyBorder="1" applyAlignment="1">
      <alignment horizontal="center" vertical="center" wrapText="1"/>
    </xf>
    <xf numFmtId="0" fontId="29" fillId="4" borderId="0" xfId="0" applyFont="1" applyFill="1" applyAlignment="1">
      <alignment horizontal="center" vertical="center" wrapText="1"/>
    </xf>
    <xf numFmtId="0" fontId="29" fillId="4" borderId="4" xfId="0" applyFont="1" applyFill="1" applyBorder="1" applyAlignment="1">
      <alignment horizontal="center" vertical="center" wrapText="1"/>
    </xf>
    <xf numFmtId="0" fontId="29" fillId="4" borderId="10" xfId="0" applyFont="1" applyFill="1" applyBorder="1" applyAlignment="1">
      <alignment horizontal="center" vertical="center" wrapText="1"/>
    </xf>
    <xf numFmtId="0" fontId="29" fillId="4" borderId="11" xfId="0" applyFont="1" applyFill="1" applyBorder="1" applyAlignment="1">
      <alignment horizontal="center" vertical="center" wrapText="1"/>
    </xf>
    <xf numFmtId="0" fontId="29" fillId="4" borderId="12" xfId="0" applyFont="1" applyFill="1" applyBorder="1" applyAlignment="1">
      <alignment horizontal="center" vertical="center" wrapText="1"/>
    </xf>
    <xf numFmtId="0" fontId="29" fillId="0" borderId="44" xfId="0" applyFont="1" applyBorder="1" applyAlignment="1">
      <alignment horizontal="center" vertical="center"/>
    </xf>
    <xf numFmtId="0" fontId="29" fillId="0" borderId="29" xfId="0" applyFont="1" applyBorder="1" applyAlignment="1">
      <alignment horizontal="center" vertical="center"/>
    </xf>
    <xf numFmtId="0" fontId="29" fillId="0" borderId="45" xfId="0" applyFont="1" applyBorder="1" applyAlignment="1">
      <alignment horizontal="center" vertical="center"/>
    </xf>
    <xf numFmtId="0" fontId="29" fillId="0" borderId="46" xfId="0" applyFont="1" applyBorder="1" applyAlignment="1" applyProtection="1">
      <alignment horizontal="center" vertical="center"/>
      <protection locked="0"/>
    </xf>
    <xf numFmtId="0" fontId="29" fillId="0" borderId="47" xfId="0" applyFont="1" applyBorder="1" applyAlignment="1" applyProtection="1">
      <alignment horizontal="center" vertical="center"/>
      <protection locked="0"/>
    </xf>
    <xf numFmtId="0" fontId="20" fillId="4" borderId="35" xfId="0" applyFont="1" applyFill="1" applyBorder="1" applyAlignment="1">
      <alignment horizontal="center" vertical="center"/>
    </xf>
    <xf numFmtId="0" fontId="20" fillId="4" borderId="36" xfId="0" applyFont="1" applyFill="1" applyBorder="1" applyAlignment="1">
      <alignment horizontal="center" vertical="center"/>
    </xf>
    <xf numFmtId="0" fontId="20" fillId="4" borderId="37" xfId="0" applyFont="1" applyFill="1" applyBorder="1" applyAlignment="1">
      <alignment horizontal="center" vertical="center"/>
    </xf>
    <xf numFmtId="0" fontId="29" fillId="0" borderId="39" xfId="0" applyFont="1" applyBorder="1" applyAlignment="1">
      <alignment horizontal="left" vertical="center"/>
    </xf>
    <xf numFmtId="0" fontId="29" fillId="0" borderId="32" xfId="0" applyFont="1" applyBorder="1" applyAlignment="1">
      <alignment horizontal="left" vertical="center"/>
    </xf>
    <xf numFmtId="0" fontId="29" fillId="0" borderId="40" xfId="0" applyFont="1" applyBorder="1" applyAlignment="1">
      <alignment horizontal="left" vertical="center"/>
    </xf>
    <xf numFmtId="44" fontId="29" fillId="0" borderId="26" xfId="0" applyNumberFormat="1" applyFont="1" applyBorder="1" applyAlignment="1" applyProtection="1">
      <alignment horizontal="center" vertical="center"/>
      <protection locked="0"/>
    </xf>
    <xf numFmtId="44" fontId="29" fillId="0" borderId="9" xfId="0" applyNumberFormat="1" applyFont="1" applyBorder="1" applyAlignment="1" applyProtection="1">
      <alignment horizontal="center" vertical="center"/>
      <protection locked="0"/>
    </xf>
    <xf numFmtId="44" fontId="29" fillId="0" borderId="49" xfId="0" applyNumberFormat="1" applyFont="1" applyBorder="1" applyAlignment="1" applyProtection="1">
      <alignment horizontal="center" vertical="center"/>
      <protection locked="0"/>
    </xf>
    <xf numFmtId="0" fontId="32" fillId="4" borderId="18" xfId="0" applyFont="1" applyFill="1" applyBorder="1" applyAlignment="1">
      <alignment horizontal="center" vertical="center" wrapText="1"/>
    </xf>
    <xf numFmtId="0" fontId="32" fillId="4" borderId="17" xfId="0" applyFont="1" applyFill="1" applyBorder="1" applyAlignment="1">
      <alignment horizontal="center" vertical="center" wrapText="1"/>
    </xf>
    <xf numFmtId="0" fontId="32" fillId="4" borderId="19" xfId="0" applyFont="1" applyFill="1" applyBorder="1" applyAlignment="1">
      <alignment horizontal="center" vertical="center" wrapText="1"/>
    </xf>
    <xf numFmtId="0" fontId="32" fillId="4" borderId="3" xfId="0" applyFont="1" applyFill="1" applyBorder="1" applyAlignment="1">
      <alignment horizontal="center" vertical="center" wrapText="1"/>
    </xf>
    <xf numFmtId="0" fontId="32" fillId="4" borderId="0" xfId="0" applyFont="1" applyFill="1" applyAlignment="1">
      <alignment horizontal="center" vertical="center" wrapText="1"/>
    </xf>
    <xf numFmtId="0" fontId="32" fillId="4" borderId="4" xfId="0" applyFont="1" applyFill="1" applyBorder="1" applyAlignment="1">
      <alignment horizontal="center" vertical="center" wrapText="1"/>
    </xf>
    <xf numFmtId="0" fontId="36" fillId="0" borderId="18" xfId="0" applyFont="1" applyBorder="1" applyAlignment="1">
      <alignment horizontal="right" vertical="center"/>
    </xf>
    <xf numFmtId="0" fontId="36" fillId="0" borderId="17" xfId="0" applyFont="1" applyBorder="1" applyAlignment="1">
      <alignment horizontal="right" vertical="center"/>
    </xf>
    <xf numFmtId="0" fontId="29" fillId="0" borderId="38" xfId="0" applyFont="1" applyBorder="1" applyAlignment="1">
      <alignment horizontal="center" vertical="center"/>
    </xf>
    <xf numFmtId="0" fontId="29" fillId="0" borderId="26" xfId="0" applyFont="1" applyBorder="1" applyAlignment="1">
      <alignment horizontal="center" vertical="center"/>
    </xf>
    <xf numFmtId="0" fontId="29" fillId="0" borderId="42" xfId="0" applyFont="1" applyBorder="1" applyAlignment="1">
      <alignment horizontal="center" vertical="center"/>
    </xf>
    <xf numFmtId="0" fontId="20" fillId="0" borderId="39" xfId="0" applyFont="1" applyBorder="1" applyAlignment="1">
      <alignment horizontal="center" vertical="center"/>
    </xf>
    <xf numFmtId="0" fontId="20" fillId="0" borderId="40" xfId="0" applyFont="1" applyBorder="1" applyAlignment="1">
      <alignment horizontal="center" vertical="center"/>
    </xf>
    <xf numFmtId="0" fontId="20" fillId="0" borderId="33" xfId="0" applyFont="1" applyBorder="1" applyAlignment="1">
      <alignment horizontal="center" vertical="center"/>
    </xf>
    <xf numFmtId="0" fontId="29" fillId="0" borderId="3" xfId="0" applyFont="1" applyBorder="1" applyAlignment="1">
      <alignment horizontal="right" vertical="center"/>
    </xf>
    <xf numFmtId="0" fontId="27" fillId="0" borderId="27" xfId="0" applyFont="1" applyBorder="1" applyAlignment="1" applyProtection="1">
      <alignment horizontal="center" vertical="center" wrapText="1"/>
      <protection locked="0"/>
    </xf>
    <xf numFmtId="0" fontId="27" fillId="0" borderId="31" xfId="0" applyFont="1" applyBorder="1" applyAlignment="1" applyProtection="1">
      <alignment horizontal="center" vertical="center" wrapText="1"/>
      <protection locked="0"/>
    </xf>
    <xf numFmtId="0" fontId="27" fillId="0" borderId="13" xfId="0" applyFont="1" applyBorder="1" applyAlignment="1" applyProtection="1">
      <alignment horizontal="center" vertical="center" wrapText="1"/>
      <protection locked="0"/>
    </xf>
    <xf numFmtId="0" fontId="27" fillId="0" borderId="14" xfId="0" applyFont="1" applyBorder="1" applyAlignment="1" applyProtection="1">
      <alignment horizontal="center" vertical="center" wrapText="1"/>
      <protection locked="0"/>
    </xf>
    <xf numFmtId="0" fontId="27" fillId="0" borderId="43" xfId="0" applyFont="1" applyBorder="1" applyAlignment="1" applyProtection="1">
      <alignment horizontal="center" vertical="center" wrapText="1"/>
      <protection locked="0"/>
    </xf>
    <xf numFmtId="0" fontId="27" fillId="0" borderId="41" xfId="0" applyFont="1" applyBorder="1" applyAlignment="1" applyProtection="1">
      <alignment horizontal="center" vertical="center" wrapText="1"/>
      <protection locked="0"/>
    </xf>
    <xf numFmtId="0" fontId="27" fillId="0" borderId="23" xfId="0" applyFont="1" applyBorder="1" applyAlignment="1" applyProtection="1">
      <alignment horizontal="center" vertical="center" wrapText="1"/>
      <protection locked="0"/>
    </xf>
    <xf numFmtId="0" fontId="27" fillId="0" borderId="4" xfId="0" applyFont="1" applyBorder="1" applyAlignment="1" applyProtection="1">
      <alignment horizontal="center" vertical="center" wrapText="1"/>
      <protection locked="0"/>
    </xf>
    <xf numFmtId="0" fontId="27" fillId="0" borderId="7" xfId="0" applyFont="1" applyBorder="1" applyAlignment="1" applyProtection="1">
      <alignment horizontal="center" vertical="center" wrapText="1"/>
      <protection locked="0"/>
    </xf>
    <xf numFmtId="0" fontId="29" fillId="0" borderId="6" xfId="0" applyFont="1" applyBorder="1" applyAlignment="1">
      <alignment horizontal="center" vertical="center"/>
    </xf>
    <xf numFmtId="0" fontId="29" fillId="0" borderId="5" xfId="0" applyFont="1" applyBorder="1" applyAlignment="1">
      <alignment horizontal="center" vertical="center"/>
    </xf>
    <xf numFmtId="0" fontId="29" fillId="0" borderId="41" xfId="0" applyFont="1" applyBorder="1" applyAlignment="1">
      <alignment horizontal="center" vertical="center"/>
    </xf>
    <xf numFmtId="0" fontId="29" fillId="0" borderId="20" xfId="0" applyFont="1" applyBorder="1" applyAlignment="1">
      <alignment horizontal="left" vertical="center"/>
    </xf>
    <xf numFmtId="0" fontId="29" fillId="0" borderId="16" xfId="0" applyFont="1" applyBorder="1" applyAlignment="1">
      <alignment horizontal="left" vertical="center"/>
    </xf>
    <xf numFmtId="0" fontId="29" fillId="0" borderId="21" xfId="0" applyFont="1" applyBorder="1" applyAlignment="1">
      <alignment horizontal="left" vertical="center"/>
    </xf>
    <xf numFmtId="44" fontId="29" fillId="0" borderId="1" xfId="0" applyNumberFormat="1" applyFont="1" applyBorder="1" applyAlignment="1" applyProtection="1">
      <alignment horizontal="center" vertical="center"/>
      <protection locked="0"/>
    </xf>
    <xf numFmtId="44" fontId="29" fillId="0" borderId="51" xfId="0" applyNumberFormat="1" applyFont="1" applyBorder="1" applyAlignment="1" applyProtection="1">
      <alignment horizontal="center" vertical="center"/>
      <protection locked="0"/>
    </xf>
    <xf numFmtId="0" fontId="29" fillId="0" borderId="52" xfId="0" applyFont="1" applyBorder="1" applyAlignment="1">
      <alignment horizontal="center" vertical="center"/>
    </xf>
    <xf numFmtId="0" fontId="29" fillId="0" borderId="48" xfId="0" applyFont="1" applyBorder="1" applyAlignment="1">
      <alignment horizontal="center" vertical="center"/>
    </xf>
    <xf numFmtId="0" fontId="29" fillId="0" borderId="27" xfId="0" applyFont="1" applyBorder="1" applyAlignment="1">
      <alignment horizontal="left" vertical="center" wrapText="1"/>
    </xf>
    <xf numFmtId="0" fontId="29" fillId="0" borderId="8" xfId="0" applyFont="1" applyBorder="1" applyAlignment="1">
      <alignment horizontal="left" vertical="center" wrapText="1"/>
    </xf>
    <xf numFmtId="0" fontId="29" fillId="0" borderId="31" xfId="0" applyFont="1" applyBorder="1" applyAlignment="1">
      <alignment horizontal="left" vertical="center" wrapText="1"/>
    </xf>
    <xf numFmtId="0" fontId="29" fillId="0" borderId="34" xfId="0" applyFont="1" applyBorder="1" applyAlignment="1">
      <alignment horizontal="left" vertical="center" wrapText="1"/>
    </xf>
    <xf numFmtId="0" fontId="29" fillId="0" borderId="11" xfId="0" applyFont="1" applyBorder="1" applyAlignment="1">
      <alignment horizontal="left" vertical="center" wrapText="1"/>
    </xf>
    <xf numFmtId="0" fontId="29" fillId="0" borderId="15" xfId="0" applyFont="1" applyBorder="1" applyAlignment="1">
      <alignment horizontal="left" vertical="center" wrapText="1"/>
    </xf>
    <xf numFmtId="44" fontId="29" fillId="0" borderId="27" xfId="0" applyNumberFormat="1" applyFont="1" applyBorder="1" applyAlignment="1" applyProtection="1">
      <alignment horizontal="center" vertical="center"/>
      <protection locked="0"/>
    </xf>
    <xf numFmtId="44" fontId="29" fillId="0" borderId="31" xfId="0" applyNumberFormat="1" applyFont="1" applyBorder="1" applyAlignment="1" applyProtection="1">
      <alignment horizontal="center" vertical="center"/>
      <protection locked="0"/>
    </xf>
    <xf numFmtId="44" fontId="29" fillId="0" borderId="34" xfId="0" applyNumberFormat="1" applyFont="1" applyBorder="1" applyAlignment="1" applyProtection="1">
      <alignment horizontal="center" vertical="center"/>
      <protection locked="0"/>
    </xf>
    <xf numFmtId="44" fontId="29" fillId="0" borderId="15" xfId="0" applyNumberFormat="1" applyFont="1" applyBorder="1" applyAlignment="1" applyProtection="1">
      <alignment horizontal="center" vertical="center"/>
      <protection locked="0"/>
    </xf>
    <xf numFmtId="44" fontId="29" fillId="0" borderId="23" xfId="0" applyNumberFormat="1" applyFont="1" applyBorder="1" applyAlignment="1" applyProtection="1">
      <alignment horizontal="center" vertical="center"/>
      <protection locked="0"/>
    </xf>
    <xf numFmtId="44" fontId="29" fillId="0" borderId="12" xfId="0" applyNumberFormat="1" applyFont="1" applyBorder="1" applyAlignment="1" applyProtection="1">
      <alignment horizontal="center" vertical="center"/>
      <protection locked="0"/>
    </xf>
    <xf numFmtId="44" fontId="36" fillId="7" borderId="1" xfId="0" applyNumberFormat="1" applyFont="1" applyFill="1" applyBorder="1" applyAlignment="1" applyProtection="1">
      <alignment horizontal="center" vertical="center"/>
      <protection hidden="1"/>
    </xf>
    <xf numFmtId="44" fontId="36" fillId="7" borderId="51" xfId="0" applyNumberFormat="1" applyFont="1" applyFill="1" applyBorder="1" applyAlignment="1" applyProtection="1">
      <alignment horizontal="center" vertical="center"/>
      <protection hidden="1"/>
    </xf>
    <xf numFmtId="0" fontId="29" fillId="0" borderId="20" xfId="0" applyFont="1" applyBorder="1" applyAlignment="1">
      <alignment horizontal="left" vertical="center" wrapText="1"/>
    </xf>
    <xf numFmtId="0" fontId="29" fillId="0" borderId="16" xfId="0" applyFont="1" applyBorder="1" applyAlignment="1">
      <alignment horizontal="left" vertical="center" wrapText="1"/>
    </xf>
    <xf numFmtId="0" fontId="29" fillId="0" borderId="21" xfId="0" applyFont="1" applyBorder="1" applyAlignment="1">
      <alignment horizontal="left" vertical="center" wrapText="1"/>
    </xf>
    <xf numFmtId="0" fontId="29" fillId="0" borderId="28" xfId="0" applyFont="1" applyBorder="1" applyAlignment="1">
      <alignment horizontal="left" vertical="center"/>
    </xf>
    <xf numFmtId="0" fontId="29" fillId="0" borderId="29" xfId="0" applyFont="1" applyBorder="1" applyAlignment="1">
      <alignment horizontal="left" vertical="center"/>
    </xf>
    <xf numFmtId="0" fontId="29" fillId="0" borderId="45" xfId="0" applyFont="1" applyBorder="1" applyAlignment="1">
      <alignment horizontal="left" vertical="center"/>
    </xf>
    <xf numFmtId="44" fontId="36" fillId="7" borderId="31" xfId="0" applyNumberFormat="1" applyFont="1" applyFill="1" applyBorder="1" applyAlignment="1" applyProtection="1">
      <alignment horizontal="center" vertical="center"/>
      <protection hidden="1"/>
    </xf>
    <xf numFmtId="44" fontId="36" fillId="7" borderId="25" xfId="0" applyNumberFormat="1" applyFont="1" applyFill="1" applyBorder="1" applyAlignment="1" applyProtection="1">
      <alignment horizontal="center" vertical="center"/>
      <protection hidden="1"/>
    </xf>
    <xf numFmtId="44" fontId="36" fillId="7" borderId="53" xfId="0" applyNumberFormat="1" applyFont="1" applyFill="1" applyBorder="1" applyAlignment="1" applyProtection="1">
      <alignment horizontal="center" vertical="center"/>
      <protection hidden="1"/>
    </xf>
    <xf numFmtId="0" fontId="36" fillId="7" borderId="1" xfId="0" applyFont="1" applyFill="1" applyBorder="1" applyAlignment="1" applyProtection="1">
      <alignment horizontal="center" vertical="center"/>
      <protection hidden="1"/>
    </xf>
    <xf numFmtId="44" fontId="36" fillId="7" borderId="20" xfId="0" applyNumberFormat="1" applyFont="1" applyFill="1" applyBorder="1" applyAlignment="1" applyProtection="1">
      <alignment horizontal="center" vertical="center"/>
      <protection hidden="1"/>
    </xf>
    <xf numFmtId="44" fontId="36" fillId="7" borderId="21" xfId="0" applyNumberFormat="1" applyFont="1" applyFill="1" applyBorder="1" applyAlignment="1" applyProtection="1">
      <alignment horizontal="center" vertical="center"/>
      <protection hidden="1"/>
    </xf>
    <xf numFmtId="44" fontId="36" fillId="7" borderId="24" xfId="0" applyNumberFormat="1" applyFont="1" applyFill="1" applyBorder="1" applyAlignment="1" applyProtection="1">
      <alignment horizontal="center" vertical="center"/>
      <protection hidden="1"/>
    </xf>
    <xf numFmtId="0" fontId="29" fillId="4" borderId="18" xfId="0" applyFont="1" applyFill="1" applyBorder="1" applyAlignment="1">
      <alignment horizontal="center" vertical="center" wrapText="1"/>
    </xf>
    <xf numFmtId="0" fontId="29" fillId="4" borderId="17" xfId="0" applyFont="1" applyFill="1" applyBorder="1" applyAlignment="1">
      <alignment horizontal="center" vertical="center" wrapText="1"/>
    </xf>
    <xf numFmtId="0" fontId="29" fillId="4" borderId="19" xfId="0" applyFont="1" applyFill="1" applyBorder="1" applyAlignment="1">
      <alignment horizontal="center" vertical="center" wrapText="1"/>
    </xf>
    <xf numFmtId="0" fontId="29" fillId="4" borderId="6" xfId="0" applyFont="1" applyFill="1" applyBorder="1" applyAlignment="1">
      <alignment horizontal="center" vertical="center" wrapText="1"/>
    </xf>
    <xf numFmtId="0" fontId="29" fillId="4" borderId="5" xfId="0" applyFont="1" applyFill="1" applyBorder="1" applyAlignment="1">
      <alignment horizontal="center" vertical="center" wrapText="1"/>
    </xf>
    <xf numFmtId="0" fontId="29" fillId="4" borderId="7" xfId="0" applyFont="1" applyFill="1" applyBorder="1" applyAlignment="1">
      <alignment horizontal="center" vertical="center" wrapText="1"/>
    </xf>
    <xf numFmtId="0" fontId="29" fillId="0" borderId="50" xfId="0" applyFont="1" applyBorder="1" applyAlignment="1">
      <alignment horizontal="center" vertical="center"/>
    </xf>
    <xf numFmtId="0" fontId="29" fillId="0" borderId="54" xfId="0" applyFont="1" applyBorder="1" applyAlignment="1">
      <alignment horizontal="left" vertical="center" wrapText="1"/>
    </xf>
    <xf numFmtId="0" fontId="29" fillId="0" borderId="17" xfId="0" applyFont="1" applyBorder="1" applyAlignment="1">
      <alignment horizontal="left" vertical="center" wrapText="1"/>
    </xf>
    <xf numFmtId="0" fontId="29" fillId="0" borderId="55" xfId="0" applyFont="1" applyBorder="1" applyAlignment="1">
      <alignment horizontal="left" vertical="center" wrapText="1"/>
    </xf>
    <xf numFmtId="0" fontId="29" fillId="0" borderId="13" xfId="0" applyFont="1" applyBorder="1" applyAlignment="1">
      <alignment horizontal="left" vertical="center" wrapText="1"/>
    </xf>
    <xf numFmtId="0" fontId="29" fillId="0" borderId="0" xfId="0" applyFont="1" applyAlignment="1">
      <alignment horizontal="left" vertical="center" wrapText="1"/>
    </xf>
    <xf numFmtId="0" fontId="29" fillId="0" borderId="14" xfId="0" applyFont="1" applyBorder="1" applyAlignment="1">
      <alignment horizontal="left" vertical="center" wrapText="1"/>
    </xf>
    <xf numFmtId="44" fontId="29" fillId="0" borderId="20" xfId="0" applyNumberFormat="1" applyFont="1" applyBorder="1" applyAlignment="1" applyProtection="1">
      <alignment horizontal="center" vertical="center"/>
      <protection locked="0"/>
    </xf>
    <xf numFmtId="9" fontId="29" fillId="7" borderId="27" xfId="0" applyNumberFormat="1" applyFont="1" applyFill="1" applyBorder="1" applyAlignment="1" applyProtection="1">
      <alignment horizontal="center" vertical="center"/>
      <protection hidden="1"/>
    </xf>
    <xf numFmtId="9" fontId="29" fillId="7" borderId="31" xfId="0" applyNumberFormat="1" applyFont="1" applyFill="1" applyBorder="1" applyAlignment="1" applyProtection="1">
      <alignment horizontal="center" vertical="center"/>
      <protection hidden="1"/>
    </xf>
    <xf numFmtId="9" fontId="29" fillId="7" borderId="13" xfId="0" applyNumberFormat="1" applyFont="1" applyFill="1" applyBorder="1" applyAlignment="1" applyProtection="1">
      <alignment horizontal="center" vertical="center"/>
      <protection hidden="1"/>
    </xf>
    <xf numFmtId="9" fontId="29" fillId="7" borderId="14" xfId="0" applyNumberFormat="1" applyFont="1" applyFill="1" applyBorder="1" applyAlignment="1" applyProtection="1">
      <alignment horizontal="center" vertical="center"/>
      <protection hidden="1"/>
    </xf>
    <xf numFmtId="9" fontId="29" fillId="7" borderId="34" xfId="0" applyNumberFormat="1" applyFont="1" applyFill="1" applyBorder="1" applyAlignment="1" applyProtection="1">
      <alignment horizontal="center" vertical="center"/>
      <protection hidden="1"/>
    </xf>
    <xf numFmtId="9" fontId="29" fillId="7" borderId="15" xfId="0" applyNumberFormat="1" applyFont="1" applyFill="1" applyBorder="1" applyAlignment="1" applyProtection="1">
      <alignment horizontal="center" vertical="center"/>
      <protection hidden="1"/>
    </xf>
    <xf numFmtId="0" fontId="29" fillId="7" borderId="23" xfId="0" applyFont="1" applyFill="1" applyBorder="1" applyAlignment="1" applyProtection="1">
      <alignment horizontal="center" vertical="center"/>
      <protection hidden="1"/>
    </xf>
    <xf numFmtId="0" fontId="29" fillId="7" borderId="13" xfId="0" applyFont="1" applyFill="1" applyBorder="1" applyAlignment="1" applyProtection="1">
      <alignment horizontal="center" vertical="center"/>
      <protection hidden="1"/>
    </xf>
    <xf numFmtId="0" fontId="29" fillId="7" borderId="4" xfId="0" applyFont="1" applyFill="1" applyBorder="1" applyAlignment="1" applyProtection="1">
      <alignment horizontal="center" vertical="center"/>
      <protection hidden="1"/>
    </xf>
    <xf numFmtId="0" fontId="29" fillId="7" borderId="34" xfId="0" applyFont="1" applyFill="1" applyBorder="1" applyAlignment="1" applyProtection="1">
      <alignment horizontal="center" vertical="center"/>
      <protection hidden="1"/>
    </xf>
    <xf numFmtId="0" fontId="29" fillId="7" borderId="12" xfId="0" applyFont="1" applyFill="1" applyBorder="1" applyAlignment="1" applyProtection="1">
      <alignment horizontal="center" vertical="center"/>
      <protection hidden="1"/>
    </xf>
    <xf numFmtId="44" fontId="36" fillId="7" borderId="27" xfId="0" applyNumberFormat="1" applyFont="1" applyFill="1" applyBorder="1" applyAlignment="1" applyProtection="1">
      <alignment horizontal="center" vertical="center"/>
      <protection hidden="1"/>
    </xf>
    <xf numFmtId="0" fontId="29" fillId="0" borderId="18" xfId="0" applyFont="1" applyBorder="1" applyAlignment="1">
      <alignment horizontal="center" vertical="center" wrapText="1"/>
    </xf>
    <xf numFmtId="0" fontId="29" fillId="0" borderId="17" xfId="0" applyFont="1" applyBorder="1" applyAlignment="1">
      <alignment horizontal="center" vertical="center" wrapText="1"/>
    </xf>
    <xf numFmtId="0" fontId="29" fillId="0" borderId="55" xfId="0" applyFont="1" applyBorder="1" applyAlignment="1">
      <alignment horizontal="center" vertical="center" wrapText="1"/>
    </xf>
    <xf numFmtId="0" fontId="29" fillId="0" borderId="3" xfId="0" applyFont="1" applyBorder="1" applyAlignment="1">
      <alignment horizontal="center" vertical="center" wrapText="1"/>
    </xf>
    <xf numFmtId="0" fontId="29" fillId="0" borderId="0" xfId="0" applyFont="1" applyAlignment="1">
      <alignment horizontal="center" vertical="center" wrapText="1"/>
    </xf>
    <xf numFmtId="0" fontId="29" fillId="0" borderId="14" xfId="0" applyFont="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0" borderId="15" xfId="0" applyFont="1" applyBorder="1" applyAlignment="1">
      <alignment horizontal="center" vertical="center" wrapText="1"/>
    </xf>
    <xf numFmtId="44" fontId="29" fillId="0" borderId="54" xfId="0" applyNumberFormat="1" applyFont="1" applyBorder="1" applyAlignment="1" applyProtection="1">
      <alignment horizontal="center" vertical="center"/>
      <protection locked="0"/>
    </xf>
    <xf numFmtId="44" fontId="29" fillId="0" borderId="55" xfId="0" applyNumberFormat="1" applyFont="1" applyBorder="1" applyAlignment="1" applyProtection="1">
      <alignment horizontal="center" vertical="center"/>
      <protection locked="0"/>
    </xf>
    <xf numFmtId="44" fontId="29" fillId="0" borderId="13" xfId="0" applyNumberFormat="1" applyFont="1" applyBorder="1" applyAlignment="1" applyProtection="1">
      <alignment horizontal="center" vertical="center"/>
      <protection locked="0"/>
    </xf>
    <xf numFmtId="44" fontId="29" fillId="0" borderId="14" xfId="0" applyNumberFormat="1" applyFont="1" applyBorder="1" applyAlignment="1" applyProtection="1">
      <alignment horizontal="center" vertical="center"/>
      <protection locked="0"/>
    </xf>
    <xf numFmtId="44" fontId="29" fillId="0" borderId="19" xfId="0" applyNumberFormat="1" applyFont="1" applyBorder="1" applyAlignment="1" applyProtection="1">
      <alignment horizontal="center" vertical="center"/>
      <protection locked="0"/>
    </xf>
    <xf numFmtId="44" fontId="29" fillId="0" borderId="4" xfId="0" applyNumberFormat="1" applyFont="1" applyBorder="1" applyAlignment="1" applyProtection="1">
      <alignment horizontal="center" vertical="center"/>
      <protection locked="0"/>
    </xf>
    <xf numFmtId="44" fontId="29" fillId="0" borderId="25" xfId="0" applyNumberFormat="1" applyFont="1" applyBorder="1" applyAlignment="1" applyProtection="1">
      <alignment horizontal="center" vertical="center"/>
      <protection locked="0"/>
    </xf>
    <xf numFmtId="44" fontId="29" fillId="0" borderId="53" xfId="0" applyNumberFormat="1" applyFont="1" applyBorder="1" applyAlignment="1" applyProtection="1">
      <alignment horizontal="center" vertical="center"/>
      <protection locked="0"/>
    </xf>
    <xf numFmtId="0" fontId="29" fillId="0" borderId="48" xfId="0" applyFont="1" applyBorder="1" applyAlignment="1">
      <alignment horizontal="center" vertical="center" wrapText="1"/>
    </xf>
    <xf numFmtId="0" fontId="29" fillId="0" borderId="9" xfId="0" applyFont="1" applyBorder="1" applyAlignment="1">
      <alignment horizontal="center" vertical="center"/>
    </xf>
    <xf numFmtId="0" fontId="29" fillId="0" borderId="1" xfId="0" applyFont="1" applyBorder="1" applyAlignment="1">
      <alignment horizontal="center" vertical="center"/>
    </xf>
    <xf numFmtId="0" fontId="29" fillId="0" borderId="9" xfId="0" applyFont="1" applyBorder="1" applyAlignment="1">
      <alignment horizontal="left" vertical="center" wrapText="1"/>
    </xf>
    <xf numFmtId="0" fontId="29" fillId="0" borderId="1" xfId="0" applyFont="1" applyBorder="1" applyAlignment="1">
      <alignment horizontal="left" vertical="center" wrapText="1"/>
    </xf>
    <xf numFmtId="0" fontId="29" fillId="0" borderId="9" xfId="0" applyFont="1" applyBorder="1" applyAlignment="1">
      <alignment horizontal="center" vertical="center" wrapText="1"/>
    </xf>
    <xf numFmtId="0" fontId="29" fillId="0" borderId="49" xfId="0" applyFont="1" applyBorder="1" applyAlignment="1">
      <alignment horizontal="center" vertical="center" wrapText="1"/>
    </xf>
    <xf numFmtId="0" fontId="29" fillId="0" borderId="1" xfId="0" applyFont="1" applyBorder="1" applyAlignment="1">
      <alignment horizontal="center" vertical="center" wrapText="1"/>
    </xf>
    <xf numFmtId="0" fontId="29" fillId="0" borderId="51" xfId="0" applyFont="1" applyBorder="1" applyAlignment="1">
      <alignment horizontal="center" vertical="center" wrapText="1"/>
    </xf>
    <xf numFmtId="0" fontId="29" fillId="0" borderId="50" xfId="0" applyFont="1" applyBorder="1" applyAlignment="1">
      <alignment horizontal="center" vertical="center" wrapText="1"/>
    </xf>
    <xf numFmtId="0" fontId="29" fillId="0" borderId="56" xfId="0" applyFont="1" applyBorder="1" applyAlignment="1">
      <alignment horizontal="center" vertical="center"/>
    </xf>
    <xf numFmtId="0" fontId="29" fillId="0" borderId="46" xfId="0" applyFont="1" applyBorder="1" applyAlignment="1">
      <alignment horizontal="center" vertical="center"/>
    </xf>
    <xf numFmtId="0" fontId="29" fillId="0" borderId="46" xfId="0" applyFont="1" applyBorder="1" applyAlignment="1">
      <alignment horizontal="left" vertical="center" wrapText="1"/>
    </xf>
    <xf numFmtId="0" fontId="29" fillId="0" borderId="46" xfId="0" applyFont="1" applyBorder="1" applyAlignment="1">
      <alignment horizontal="center" vertical="center" wrapText="1"/>
    </xf>
    <xf numFmtId="0" fontId="29" fillId="0" borderId="47" xfId="0" applyFont="1" applyBorder="1" applyAlignment="1">
      <alignment horizontal="center" vertical="center" wrapText="1"/>
    </xf>
    <xf numFmtId="0" fontId="29" fillId="0" borderId="22" xfId="0" applyFont="1" applyBorder="1" applyAlignment="1">
      <alignment horizontal="center" vertical="center" wrapText="1"/>
    </xf>
    <xf numFmtId="0" fontId="29" fillId="0" borderId="8" xfId="0" applyFont="1" applyBorder="1" applyAlignment="1">
      <alignment horizontal="center" vertical="center" wrapText="1"/>
    </xf>
    <xf numFmtId="0" fontId="29" fillId="0" borderId="31" xfId="0" applyFont="1" applyBorder="1" applyAlignment="1">
      <alignment horizontal="center" vertical="center" wrapText="1"/>
    </xf>
    <xf numFmtId="0" fontId="29" fillId="0" borderId="6" xfId="0" applyFont="1" applyBorder="1" applyAlignment="1">
      <alignment horizontal="center" vertical="center" wrapText="1"/>
    </xf>
    <xf numFmtId="0" fontId="29" fillId="0" borderId="5" xfId="0" applyFont="1" applyBorder="1" applyAlignment="1">
      <alignment horizontal="center" vertical="center" wrapText="1"/>
    </xf>
    <xf numFmtId="0" fontId="29" fillId="0" borderId="41" xfId="0" applyFont="1" applyBorder="1" applyAlignment="1">
      <alignment horizontal="center" vertical="center" wrapText="1"/>
    </xf>
    <xf numFmtId="44" fontId="29" fillId="0" borderId="43" xfId="0" applyNumberFormat="1" applyFont="1" applyBorder="1" applyAlignment="1" applyProtection="1">
      <alignment horizontal="center" vertical="center"/>
      <protection locked="0"/>
    </xf>
    <xf numFmtId="44" fontId="29" fillId="0" borderId="41" xfId="0" applyNumberFormat="1" applyFont="1" applyBorder="1" applyAlignment="1" applyProtection="1">
      <alignment horizontal="center" vertical="center"/>
      <protection locked="0"/>
    </xf>
    <xf numFmtId="44" fontId="29" fillId="0" borderId="7" xfId="0" applyNumberFormat="1" applyFont="1" applyBorder="1" applyAlignment="1" applyProtection="1">
      <alignment horizontal="center" vertical="center"/>
      <protection locked="0"/>
    </xf>
    <xf numFmtId="0" fontId="20" fillId="4" borderId="48" xfId="0" applyFont="1" applyFill="1" applyBorder="1" applyAlignment="1">
      <alignment horizontal="center" vertical="center"/>
    </xf>
    <xf numFmtId="0" fontId="20" fillId="4" borderId="9" xfId="0" applyFont="1" applyFill="1" applyBorder="1" applyAlignment="1">
      <alignment horizontal="center" vertical="center"/>
    </xf>
    <xf numFmtId="0" fontId="20" fillId="4" borderId="49" xfId="0" applyFont="1" applyFill="1" applyBorder="1" applyAlignment="1">
      <alignment horizontal="center" vertical="center"/>
    </xf>
    <xf numFmtId="43" fontId="36" fillId="7" borderId="20" xfId="0" applyNumberFormat="1" applyFont="1" applyFill="1" applyBorder="1" applyAlignment="1" applyProtection="1">
      <alignment horizontal="center" vertical="center"/>
      <protection hidden="1"/>
    </xf>
    <xf numFmtId="43" fontId="36" fillId="7" borderId="21" xfId="0" applyNumberFormat="1" applyFont="1" applyFill="1" applyBorder="1" applyAlignment="1" applyProtection="1">
      <alignment horizontal="center" vertical="center"/>
      <protection hidden="1"/>
    </xf>
    <xf numFmtId="0" fontId="9" fillId="0" borderId="18"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55" xfId="0" applyFont="1" applyBorder="1" applyAlignment="1">
      <alignment horizontal="center" vertical="center" wrapText="1"/>
    </xf>
    <xf numFmtId="0" fontId="9" fillId="0" borderId="3" xfId="0" applyFont="1" applyBorder="1" applyAlignment="1">
      <alignment horizontal="center" vertical="center" wrapText="1"/>
    </xf>
    <xf numFmtId="0" fontId="9" fillId="0" borderId="0" xfId="0" applyFont="1" applyAlignment="1">
      <alignment horizontal="center" vertical="center" wrapText="1"/>
    </xf>
    <xf numFmtId="0" fontId="9" fillId="0" borderId="14"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8"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6" xfId="0" applyFont="1" applyBorder="1" applyAlignment="1">
      <alignment horizontal="center" vertical="center" wrapText="1"/>
    </xf>
    <xf numFmtId="0" fontId="9" fillId="0" borderId="5" xfId="0" applyFont="1" applyBorder="1" applyAlignment="1">
      <alignment horizontal="center" vertical="center" wrapText="1"/>
    </xf>
    <xf numFmtId="0" fontId="9" fillId="0" borderId="41" xfId="0" applyFont="1" applyBorder="1" applyAlignment="1">
      <alignment horizontal="center" vertical="center" wrapText="1"/>
    </xf>
    <xf numFmtId="43" fontId="36" fillId="7" borderId="24" xfId="0" applyNumberFormat="1" applyFont="1" applyFill="1" applyBorder="1" applyAlignment="1" applyProtection="1">
      <alignment horizontal="center" vertical="center"/>
      <protection hidden="1"/>
    </xf>
    <xf numFmtId="0" fontId="29" fillId="0" borderId="44" xfId="0" applyFont="1" applyBorder="1" applyAlignment="1" applyProtection="1">
      <alignment horizontal="center" vertical="center"/>
      <protection locked="0"/>
    </xf>
    <xf numFmtId="0" fontId="29" fillId="0" borderId="29" xfId="0" applyFont="1" applyBorder="1" applyAlignment="1" applyProtection="1">
      <alignment horizontal="center" vertical="center"/>
      <protection locked="0"/>
    </xf>
    <xf numFmtId="0" fontId="29" fillId="0" borderId="45" xfId="0" applyFont="1" applyBorder="1" applyAlignment="1" applyProtection="1">
      <alignment horizontal="center" vertical="center"/>
      <protection locked="0"/>
    </xf>
    <xf numFmtId="0" fontId="32" fillId="4" borderId="6" xfId="0" applyFont="1" applyFill="1" applyBorder="1" applyAlignment="1">
      <alignment horizontal="center" vertical="center" wrapText="1"/>
    </xf>
    <xf numFmtId="0" fontId="32" fillId="4" borderId="5" xfId="0" applyFont="1" applyFill="1" applyBorder="1" applyAlignment="1">
      <alignment horizontal="center" vertical="center" wrapText="1"/>
    </xf>
    <xf numFmtId="0" fontId="32" fillId="4" borderId="7" xfId="0" applyFont="1" applyFill="1" applyBorder="1" applyAlignment="1">
      <alignment horizontal="center" vertical="center" wrapText="1"/>
    </xf>
    <xf numFmtId="0" fontId="29" fillId="0" borderId="18" xfId="0" applyFont="1" applyBorder="1" applyAlignment="1">
      <alignment horizontal="right" vertical="center"/>
    </xf>
    <xf numFmtId="0" fontId="29" fillId="0" borderId="17" xfId="0" applyFont="1" applyBorder="1" applyAlignment="1">
      <alignment horizontal="right" vertical="center"/>
    </xf>
    <xf numFmtId="0" fontId="36" fillId="0" borderId="54" xfId="0" applyFont="1" applyBorder="1" applyAlignment="1">
      <alignment horizontal="center" vertical="center"/>
    </xf>
    <xf numFmtId="0" fontId="36" fillId="0" borderId="17" xfId="0" applyFont="1" applyBorder="1" applyAlignment="1">
      <alignment horizontal="center" vertical="center"/>
    </xf>
    <xf numFmtId="0" fontId="36" fillId="0" borderId="19" xfId="0" applyFont="1" applyBorder="1" applyAlignment="1">
      <alignment horizontal="center" vertical="center"/>
    </xf>
    <xf numFmtId="0" fontId="36" fillId="0" borderId="27" xfId="0" applyFont="1" applyBorder="1" applyAlignment="1" applyProtection="1">
      <alignment horizontal="center" vertical="center"/>
      <protection locked="0"/>
    </xf>
    <xf numFmtId="0" fontId="36" fillId="0" borderId="8" xfId="0" applyFont="1" applyBorder="1" applyAlignment="1" applyProtection="1">
      <alignment horizontal="center" vertical="center"/>
      <protection locked="0"/>
    </xf>
    <xf numFmtId="0" fontId="36" fillId="0" borderId="23" xfId="0" applyFont="1" applyBorder="1" applyAlignment="1" applyProtection="1">
      <alignment horizontal="center" vertical="center"/>
      <protection locked="0"/>
    </xf>
    <xf numFmtId="0" fontId="36" fillId="0" borderId="34" xfId="0" applyFont="1" applyBorder="1" applyAlignment="1" applyProtection="1">
      <alignment horizontal="center" vertical="center"/>
      <protection locked="0"/>
    </xf>
    <xf numFmtId="0" fontId="36" fillId="0" borderId="11" xfId="0" applyFont="1" applyBorder="1" applyAlignment="1" applyProtection="1">
      <alignment horizontal="center" vertical="center"/>
      <protection locked="0"/>
    </xf>
    <xf numFmtId="0" fontId="36" fillId="0" borderId="12" xfId="0" applyFont="1" applyBorder="1" applyAlignment="1" applyProtection="1">
      <alignment horizontal="center" vertical="center"/>
      <protection locked="0"/>
    </xf>
    <xf numFmtId="0" fontId="29" fillId="0" borderId="3" xfId="0" applyFont="1" applyBorder="1" applyAlignment="1">
      <alignment horizontal="center" vertical="center"/>
    </xf>
    <xf numFmtId="0" fontId="29" fillId="0" borderId="14" xfId="0" applyFont="1" applyBorder="1" applyAlignment="1">
      <alignment horizontal="center" vertical="center"/>
    </xf>
    <xf numFmtId="0" fontId="27" fillId="0" borderId="1" xfId="0" applyFont="1" applyBorder="1" applyAlignment="1">
      <alignment horizontal="center" vertical="center" wrapText="1"/>
    </xf>
    <xf numFmtId="0" fontId="29" fillId="0" borderId="6" xfId="0" applyFont="1" applyBorder="1" applyAlignment="1">
      <alignment horizontal="right" vertical="center"/>
    </xf>
    <xf numFmtId="0" fontId="29" fillId="0" borderId="5" xfId="0" applyFont="1" applyBorder="1" applyAlignment="1">
      <alignment horizontal="right" vertical="center"/>
    </xf>
    <xf numFmtId="0" fontId="29" fillId="0" borderId="41" xfId="0" applyFont="1" applyBorder="1" applyAlignment="1">
      <alignment horizontal="right" vertical="center"/>
    </xf>
    <xf numFmtId="0" fontId="29" fillId="0" borderId="42" xfId="0" applyFont="1" applyBorder="1" applyAlignment="1" applyProtection="1">
      <alignment horizontal="center" vertical="center"/>
      <protection locked="0"/>
    </xf>
    <xf numFmtId="0" fontId="29" fillId="0" borderId="43" xfId="0" applyFont="1" applyBorder="1" applyAlignment="1" applyProtection="1">
      <alignment horizontal="center" vertical="center"/>
      <protection locked="0"/>
    </xf>
    <xf numFmtId="0" fontId="29" fillId="0" borderId="57" xfId="0" applyFont="1" applyBorder="1" applyAlignment="1" applyProtection="1">
      <alignment horizontal="center" vertical="center"/>
      <protection locked="0"/>
    </xf>
    <xf numFmtId="0" fontId="27" fillId="0" borderId="51" xfId="0" applyFont="1" applyBorder="1" applyAlignment="1">
      <alignment horizontal="center" vertical="center" wrapText="1"/>
    </xf>
    <xf numFmtId="0" fontId="29" fillId="0" borderId="20" xfId="0" applyFont="1" applyBorder="1" applyAlignment="1">
      <alignment vertical="center"/>
    </xf>
    <xf numFmtId="0" fontId="29" fillId="0" borderId="16" xfId="0" applyFont="1" applyBorder="1" applyAlignment="1">
      <alignment vertical="center"/>
    </xf>
    <xf numFmtId="0" fontId="29" fillId="0" borderId="21" xfId="0" applyFont="1" applyBorder="1" applyAlignment="1">
      <alignment vertical="center"/>
    </xf>
    <xf numFmtId="0" fontId="29" fillId="0" borderId="1" xfId="0" applyFont="1" applyBorder="1" applyAlignment="1">
      <alignment horizontal="left" vertical="center"/>
    </xf>
    <xf numFmtId="0" fontId="29" fillId="0" borderId="58" xfId="0" applyFont="1" applyBorder="1" applyAlignment="1">
      <alignment horizontal="center" vertical="center"/>
    </xf>
    <xf numFmtId="0" fontId="29" fillId="0" borderId="59" xfId="0" applyFont="1" applyBorder="1" applyAlignment="1">
      <alignment horizontal="center" vertical="center"/>
    </xf>
    <xf numFmtId="0" fontId="29" fillId="0" borderId="38" xfId="0" quotePrefix="1" applyFont="1" applyBorder="1" applyAlignment="1">
      <alignment horizontal="center" vertical="center"/>
    </xf>
    <xf numFmtId="0" fontId="29" fillId="0" borderId="26" xfId="0" quotePrefix="1" applyFont="1" applyBorder="1" applyAlignment="1">
      <alignment horizontal="center" vertical="center"/>
    </xf>
    <xf numFmtId="0" fontId="29" fillId="0" borderId="9" xfId="0" quotePrefix="1" applyFont="1" applyBorder="1" applyAlignment="1">
      <alignment horizontal="center" vertical="center"/>
    </xf>
    <xf numFmtId="0" fontId="29" fillId="0" borderId="25" xfId="0" quotePrefix="1" applyFont="1" applyBorder="1" applyAlignment="1">
      <alignment horizontal="center" vertical="center"/>
    </xf>
    <xf numFmtId="44" fontId="29" fillId="0" borderId="8" xfId="0" applyNumberFormat="1" applyFont="1" applyBorder="1" applyAlignment="1" applyProtection="1">
      <alignment horizontal="center" vertical="center"/>
      <protection locked="0"/>
    </xf>
    <xf numFmtId="44" fontId="29" fillId="0" borderId="11" xfId="0" applyNumberFormat="1" applyFont="1" applyBorder="1" applyAlignment="1" applyProtection="1">
      <alignment horizontal="center" vertical="center"/>
      <protection locked="0"/>
    </xf>
    <xf numFmtId="0" fontId="29" fillId="0" borderId="20" xfId="0" applyFont="1" applyBorder="1" applyAlignment="1">
      <alignment horizontal="center" vertical="center"/>
    </xf>
    <xf numFmtId="0" fontId="29" fillId="7" borderId="8" xfId="0" applyFont="1" applyFill="1" applyBorder="1" applyAlignment="1" applyProtection="1">
      <alignment horizontal="center" vertical="center"/>
      <protection hidden="1"/>
    </xf>
    <xf numFmtId="0" fontId="29" fillId="7" borderId="0" xfId="0" applyFont="1" applyFill="1" applyAlignment="1" applyProtection="1">
      <alignment horizontal="center" vertical="center"/>
      <protection hidden="1"/>
    </xf>
    <xf numFmtId="0" fontId="29" fillId="7" borderId="11" xfId="0" applyFont="1" applyFill="1" applyBorder="1" applyAlignment="1" applyProtection="1">
      <alignment horizontal="center" vertical="center"/>
      <protection hidden="1"/>
    </xf>
    <xf numFmtId="0" fontId="29" fillId="0" borderId="25" xfId="0" applyFont="1" applyBorder="1" applyAlignment="1">
      <alignment horizontal="left" vertical="center"/>
    </xf>
    <xf numFmtId="44" fontId="36" fillId="7" borderId="46" xfId="0" applyNumberFormat="1" applyFont="1" applyFill="1" applyBorder="1" applyAlignment="1" applyProtection="1">
      <alignment horizontal="center" vertical="center"/>
      <protection hidden="1"/>
    </xf>
    <xf numFmtId="44" fontId="36" fillId="7" borderId="47" xfId="0" applyNumberFormat="1" applyFont="1" applyFill="1" applyBorder="1" applyAlignment="1" applyProtection="1">
      <alignment horizontal="center" vertical="center"/>
      <protection hidden="1"/>
    </xf>
    <xf numFmtId="0" fontId="29" fillId="0" borderId="54" xfId="0" applyFont="1" applyBorder="1" applyAlignment="1">
      <alignment vertical="center" wrapText="1"/>
    </xf>
    <xf numFmtId="0" fontId="29" fillId="0" borderId="17" xfId="0" applyFont="1" applyBorder="1" applyAlignment="1">
      <alignment vertical="center" wrapText="1"/>
    </xf>
    <xf numFmtId="0" fontId="29" fillId="0" borderId="55" xfId="0" applyFont="1" applyBorder="1" applyAlignment="1">
      <alignment vertical="center" wrapText="1"/>
    </xf>
    <xf numFmtId="0" fontId="29" fillId="0" borderId="34" xfId="0" applyFont="1" applyBorder="1" applyAlignment="1">
      <alignment vertical="center" wrapText="1"/>
    </xf>
    <xf numFmtId="0" fontId="29" fillId="0" borderId="11" xfId="0" applyFont="1" applyBorder="1" applyAlignment="1">
      <alignment vertical="center" wrapText="1"/>
    </xf>
    <xf numFmtId="0" fontId="29" fillId="0" borderId="15" xfId="0" applyFont="1" applyBorder="1" applyAlignment="1">
      <alignment vertical="center" wrapText="1"/>
    </xf>
    <xf numFmtId="0" fontId="29" fillId="0" borderId="34" xfId="0" applyFont="1" applyBorder="1" applyAlignment="1">
      <alignment horizontal="center" vertical="center"/>
    </xf>
    <xf numFmtId="0" fontId="29" fillId="0" borderId="27" xfId="0" applyFont="1" applyBorder="1" applyAlignment="1">
      <alignment horizontal="left" vertical="center"/>
    </xf>
    <xf numFmtId="0" fontId="29" fillId="0" borderId="8" xfId="0" applyFont="1" applyBorder="1" applyAlignment="1">
      <alignment horizontal="left" vertical="center"/>
    </xf>
    <xf numFmtId="0" fontId="29" fillId="0" borderId="31" xfId="0" applyFont="1" applyBorder="1" applyAlignment="1">
      <alignment horizontal="left" vertical="center"/>
    </xf>
    <xf numFmtId="44" fontId="36" fillId="7" borderId="28" xfId="0" applyNumberFormat="1" applyFont="1" applyFill="1" applyBorder="1" applyAlignment="1" applyProtection="1">
      <alignment horizontal="center" vertical="center"/>
      <protection hidden="1"/>
    </xf>
    <xf numFmtId="44" fontId="36" fillId="7" borderId="29" xfId="0" applyNumberFormat="1" applyFont="1" applyFill="1" applyBorder="1" applyAlignment="1" applyProtection="1">
      <alignment horizontal="center" vertical="center"/>
      <protection hidden="1"/>
    </xf>
    <xf numFmtId="44" fontId="36" fillId="7" borderId="30" xfId="0" applyNumberFormat="1" applyFont="1" applyFill="1" applyBorder="1" applyAlignment="1" applyProtection="1">
      <alignment horizontal="center" vertical="center"/>
      <protection hidden="1"/>
    </xf>
    <xf numFmtId="0" fontId="20" fillId="4" borderId="18" xfId="0" applyFont="1" applyFill="1" applyBorder="1" applyAlignment="1">
      <alignment horizontal="center" vertical="center"/>
    </xf>
    <xf numFmtId="0" fontId="20" fillId="4" borderId="17" xfId="0" applyFont="1" applyFill="1" applyBorder="1" applyAlignment="1">
      <alignment horizontal="center" vertical="center"/>
    </xf>
    <xf numFmtId="0" fontId="20" fillId="4" borderId="19" xfId="0" applyFont="1" applyFill="1" applyBorder="1" applyAlignment="1">
      <alignment horizontal="center" vertical="center"/>
    </xf>
    <xf numFmtId="0" fontId="29" fillId="0" borderId="58" xfId="0" applyFont="1" applyBorder="1" applyAlignment="1">
      <alignment horizontal="center" vertical="center" wrapText="1"/>
    </xf>
    <xf numFmtId="44" fontId="29" fillId="0" borderId="17" xfId="0" applyNumberFormat="1" applyFont="1" applyBorder="1" applyAlignment="1" applyProtection="1">
      <alignment horizontal="center" vertical="center"/>
      <protection locked="0"/>
    </xf>
    <xf numFmtId="44" fontId="29" fillId="0" borderId="0" xfId="0" applyNumberFormat="1" applyFont="1" applyAlignment="1" applyProtection="1">
      <alignment horizontal="center" vertical="center"/>
      <protection locked="0"/>
    </xf>
    <xf numFmtId="0" fontId="29" fillId="0" borderId="25" xfId="0" applyFont="1" applyBorder="1" applyAlignment="1">
      <alignment horizontal="center" vertical="center"/>
    </xf>
    <xf numFmtId="44" fontId="29" fillId="7" borderId="27" xfId="0" applyNumberFormat="1" applyFont="1" applyFill="1" applyBorder="1" applyAlignment="1" applyProtection="1">
      <alignment horizontal="center" vertical="center"/>
      <protection hidden="1"/>
    </xf>
    <xf numFmtId="44" fontId="29" fillId="7" borderId="8" xfId="0" applyNumberFormat="1" applyFont="1" applyFill="1" applyBorder="1" applyAlignment="1" applyProtection="1">
      <alignment horizontal="center" vertical="center"/>
      <protection hidden="1"/>
    </xf>
    <xf numFmtId="44" fontId="29" fillId="7" borderId="23" xfId="0" applyNumberFormat="1" applyFont="1" applyFill="1" applyBorder="1" applyAlignment="1" applyProtection="1">
      <alignment horizontal="center" vertical="center"/>
      <protection hidden="1"/>
    </xf>
    <xf numFmtId="44" fontId="29" fillId="7" borderId="13" xfId="0" applyNumberFormat="1" applyFont="1" applyFill="1" applyBorder="1" applyAlignment="1" applyProtection="1">
      <alignment horizontal="center" vertical="center"/>
      <protection hidden="1"/>
    </xf>
    <xf numFmtId="44" fontId="29" fillId="7" borderId="0" xfId="0" applyNumberFormat="1" applyFont="1" applyFill="1" applyAlignment="1" applyProtection="1">
      <alignment horizontal="center" vertical="center"/>
      <protection hidden="1"/>
    </xf>
    <xf numFmtId="44" fontId="29" fillId="7" borderId="4" xfId="0" applyNumberFormat="1" applyFont="1" applyFill="1" applyBorder="1" applyAlignment="1" applyProtection="1">
      <alignment horizontal="center" vertical="center"/>
      <protection hidden="1"/>
    </xf>
    <xf numFmtId="44" fontId="29" fillId="7" borderId="34" xfId="0" applyNumberFormat="1" applyFont="1" applyFill="1" applyBorder="1" applyAlignment="1" applyProtection="1">
      <alignment horizontal="center" vertical="center"/>
      <protection hidden="1"/>
    </xf>
    <xf numFmtId="44" fontId="29" fillId="7" borderId="11" xfId="0" applyNumberFormat="1" applyFont="1" applyFill="1" applyBorder="1" applyAlignment="1" applyProtection="1">
      <alignment horizontal="center" vertical="center"/>
      <protection hidden="1"/>
    </xf>
    <xf numFmtId="44" fontId="29" fillId="7" borderId="12" xfId="0" applyNumberFormat="1" applyFont="1" applyFill="1" applyBorder="1" applyAlignment="1" applyProtection="1">
      <alignment horizontal="center" vertical="center"/>
      <protection hidden="1"/>
    </xf>
    <xf numFmtId="0" fontId="29" fillId="0" borderId="49" xfId="0" applyFont="1" applyBorder="1" applyAlignment="1">
      <alignment horizontal="left" vertical="center" wrapText="1"/>
    </xf>
    <xf numFmtId="0" fontId="29" fillId="0" borderId="51" xfId="0" applyFont="1" applyBorder="1" applyAlignment="1">
      <alignment horizontal="left" vertical="center" wrapText="1"/>
    </xf>
    <xf numFmtId="0" fontId="29" fillId="0" borderId="47" xfId="0" applyFont="1" applyBorder="1" applyAlignment="1">
      <alignment horizontal="left" vertical="center" wrapText="1"/>
    </xf>
    <xf numFmtId="0" fontId="29" fillId="0" borderId="59" xfId="0" applyFont="1" applyBorder="1" applyAlignment="1">
      <alignment horizontal="center" vertical="center" wrapText="1"/>
    </xf>
    <xf numFmtId="0" fontId="29" fillId="0" borderId="60" xfId="0" applyFont="1" applyBorder="1" applyAlignment="1">
      <alignment horizontal="center" vertical="center" wrapText="1"/>
    </xf>
    <xf numFmtId="0" fontId="29" fillId="0" borderId="5" xfId="0" applyFont="1" applyBorder="1" applyAlignment="1">
      <alignment horizontal="left" vertical="center" wrapText="1"/>
    </xf>
    <xf numFmtId="0" fontId="29" fillId="0" borderId="41" xfId="0" applyFont="1" applyBorder="1" applyAlignment="1">
      <alignment horizontal="left" vertical="center" wrapText="1"/>
    </xf>
    <xf numFmtId="44" fontId="29" fillId="0" borderId="5" xfId="0" applyNumberFormat="1" applyFont="1" applyBorder="1" applyAlignment="1" applyProtection="1">
      <alignment horizontal="center" vertical="center"/>
      <protection locked="0"/>
    </xf>
    <xf numFmtId="0" fontId="20" fillId="4" borderId="61" xfId="0" applyFont="1" applyFill="1" applyBorder="1" applyAlignment="1">
      <alignment horizontal="center" vertical="center"/>
    </xf>
    <xf numFmtId="0" fontId="20" fillId="4" borderId="62" xfId="0" applyFont="1" applyFill="1" applyBorder="1" applyAlignment="1">
      <alignment horizontal="center" vertical="center"/>
    </xf>
    <xf numFmtId="0" fontId="20" fillId="4" borderId="63" xfId="0" applyFont="1" applyFill="1" applyBorder="1" applyAlignment="1">
      <alignment horizontal="center" vertical="center"/>
    </xf>
    <xf numFmtId="0" fontId="20" fillId="4" borderId="64" xfId="0" applyFont="1" applyFill="1" applyBorder="1" applyAlignment="1">
      <alignment horizontal="center" vertical="center"/>
    </xf>
    <xf numFmtId="0" fontId="27" fillId="0" borderId="1" xfId="0" applyFont="1" applyBorder="1" applyAlignment="1" applyProtection="1">
      <alignment horizontal="center" vertical="center" wrapText="1"/>
      <protection locked="0"/>
    </xf>
    <xf numFmtId="0" fontId="27" fillId="0" borderId="51" xfId="0" applyFont="1" applyBorder="1" applyAlignment="1" applyProtection="1">
      <alignment horizontal="center" vertical="center" wrapText="1"/>
      <protection locked="0"/>
    </xf>
    <xf numFmtId="0" fontId="29" fillId="0" borderId="56" xfId="0" applyFont="1" applyBorder="1" applyAlignment="1">
      <alignment horizontal="right" vertical="center"/>
    </xf>
    <xf numFmtId="0" fontId="29" fillId="0" borderId="46" xfId="0" applyFont="1" applyBorder="1" applyAlignment="1">
      <alignment horizontal="right" vertical="center"/>
    </xf>
    <xf numFmtId="0" fontId="29" fillId="0" borderId="28" xfId="0" applyFont="1" applyBorder="1" applyAlignment="1">
      <alignment horizontal="right" vertical="center"/>
    </xf>
    <xf numFmtId="0" fontId="27" fillId="0" borderId="46" xfId="0" applyFont="1" applyBorder="1" applyAlignment="1" applyProtection="1">
      <alignment horizontal="center" vertical="center" wrapText="1"/>
      <protection locked="0"/>
    </xf>
    <xf numFmtId="0" fontId="27" fillId="0" borderId="47" xfId="0" applyFont="1" applyBorder="1" applyAlignment="1" applyProtection="1">
      <alignment horizontal="center" vertical="center" wrapText="1"/>
      <protection locked="0"/>
    </xf>
    <xf numFmtId="0" fontId="29" fillId="0" borderId="3" xfId="0" applyFont="1" applyBorder="1" applyAlignment="1">
      <alignment horizontal="right" vertical="center" wrapText="1"/>
    </xf>
    <xf numFmtId="0" fontId="29" fillId="0" borderId="14" xfId="0" applyFont="1" applyBorder="1" applyAlignment="1">
      <alignment horizontal="right" vertical="center"/>
    </xf>
    <xf numFmtId="0" fontId="29" fillId="0" borderId="50" xfId="0" applyFont="1" applyBorder="1" applyAlignment="1">
      <alignment horizontal="right" vertical="center"/>
    </xf>
    <xf numFmtId="0" fontId="29" fillId="0" borderId="1" xfId="0" applyFont="1" applyBorder="1" applyAlignment="1">
      <alignment horizontal="right" vertical="center"/>
    </xf>
    <xf numFmtId="0" fontId="29" fillId="0" borderId="20" xfId="0" applyFont="1" applyBorder="1" applyAlignment="1">
      <alignment horizontal="right" vertical="center"/>
    </xf>
    <xf numFmtId="0" fontId="29" fillId="0" borderId="44" xfId="0" applyFont="1" applyBorder="1" applyAlignment="1">
      <alignment horizontal="right" vertical="center"/>
    </xf>
    <xf numFmtId="0" fontId="29" fillId="0" borderId="29" xfId="0" applyFont="1" applyBorder="1" applyAlignment="1">
      <alignment horizontal="right" vertical="center"/>
    </xf>
    <xf numFmtId="0" fontId="29" fillId="0" borderId="45" xfId="0" applyFont="1" applyBorder="1" applyAlignment="1">
      <alignment horizontal="right" vertical="center"/>
    </xf>
    <xf numFmtId="0" fontId="29" fillId="0" borderId="9" xfId="0" applyFont="1" applyBorder="1" applyAlignment="1">
      <alignment horizontal="left" vertical="center"/>
    </xf>
    <xf numFmtId="0" fontId="29" fillId="0" borderId="25" xfId="0" applyFont="1" applyBorder="1" applyAlignment="1">
      <alignment horizontal="left" vertical="center" wrapText="1"/>
    </xf>
    <xf numFmtId="0" fontId="40" fillId="0" borderId="18" xfId="0" applyFont="1" applyBorder="1" applyAlignment="1">
      <alignment horizontal="left" vertical="center" wrapText="1"/>
    </xf>
    <xf numFmtId="0" fontId="29" fillId="0" borderId="3" xfId="0" applyFont="1" applyBorder="1" applyAlignment="1">
      <alignment horizontal="left" vertical="center" wrapText="1"/>
    </xf>
    <xf numFmtId="0" fontId="36" fillId="0" borderId="14" xfId="0" applyFont="1" applyBorder="1" applyAlignment="1">
      <alignment horizontal="center" vertical="center" wrapText="1"/>
    </xf>
    <xf numFmtId="0" fontId="29" fillId="0" borderId="22" xfId="0" applyFont="1" applyBorder="1" applyAlignment="1">
      <alignment horizontal="left" vertical="center" wrapText="1"/>
    </xf>
    <xf numFmtId="0" fontId="36" fillId="0" borderId="31" xfId="0" applyFont="1" applyBorder="1" applyAlignment="1">
      <alignment horizontal="center" vertical="center" wrapText="1"/>
    </xf>
    <xf numFmtId="0" fontId="20" fillId="4" borderId="65" xfId="0" applyFont="1" applyFill="1" applyBorder="1" applyAlignment="1">
      <alignment horizontal="center" vertical="center" wrapText="1"/>
    </xf>
    <xf numFmtId="0" fontId="20" fillId="4" borderId="50" xfId="0" applyFont="1" applyFill="1" applyBorder="1" applyAlignment="1">
      <alignment horizontal="center" vertical="center" wrapText="1"/>
    </xf>
    <xf numFmtId="0" fontId="20" fillId="4" borderId="66" xfId="0" applyFont="1" applyFill="1" applyBorder="1" applyAlignment="1">
      <alignment horizontal="center" vertical="center" wrapText="1"/>
    </xf>
    <xf numFmtId="0" fontId="20" fillId="4" borderId="1" xfId="0" applyFont="1" applyFill="1" applyBorder="1" applyAlignment="1">
      <alignment horizontal="center" vertical="center" wrapText="1"/>
    </xf>
    <xf numFmtId="0" fontId="20" fillId="4" borderId="66" xfId="0" applyFont="1" applyFill="1" applyBorder="1" applyAlignment="1">
      <alignment horizontal="center" vertical="center"/>
    </xf>
    <xf numFmtId="0" fontId="20" fillId="4" borderId="1" xfId="0" applyFont="1" applyFill="1" applyBorder="1" applyAlignment="1">
      <alignment horizontal="center" vertical="center"/>
    </xf>
    <xf numFmtId="0" fontId="20" fillId="4" borderId="67" xfId="0" applyFont="1" applyFill="1" applyBorder="1" applyAlignment="1">
      <alignment horizontal="center" vertical="center"/>
    </xf>
    <xf numFmtId="0" fontId="20" fillId="4" borderId="51" xfId="0" applyFont="1" applyFill="1" applyBorder="1" applyAlignment="1">
      <alignment horizontal="center" vertical="center"/>
    </xf>
    <xf numFmtId="0" fontId="29" fillId="0" borderId="23" xfId="0" applyFont="1" applyBorder="1" applyAlignment="1">
      <alignment horizontal="left" vertical="center" wrapText="1"/>
    </xf>
    <xf numFmtId="0" fontId="29" fillId="0" borderId="4" xfId="0" applyFont="1" applyBorder="1" applyAlignment="1">
      <alignment horizontal="left" vertical="center" wrapText="1"/>
    </xf>
    <xf numFmtId="0" fontId="29" fillId="0" borderId="43" xfId="0" applyFont="1" applyBorder="1" applyAlignment="1">
      <alignment horizontal="left" vertical="center" wrapText="1"/>
    </xf>
    <xf numFmtId="0" fontId="29" fillId="0" borderId="7" xfId="0" applyFont="1" applyBorder="1" applyAlignment="1">
      <alignment horizontal="left" vertical="center" wrapText="1"/>
    </xf>
    <xf numFmtId="0" fontId="29" fillId="0" borderId="52" xfId="0" applyFont="1" applyBorder="1" applyAlignment="1">
      <alignment horizontal="center" vertical="center" wrapText="1"/>
    </xf>
    <xf numFmtId="0" fontId="29" fillId="0" borderId="56" xfId="0" applyFont="1" applyBorder="1" applyAlignment="1">
      <alignment horizontal="center" vertical="center" wrapText="1"/>
    </xf>
    <xf numFmtId="0" fontId="20" fillId="4" borderId="35" xfId="0" applyFont="1" applyFill="1" applyBorder="1" applyAlignment="1">
      <alignment horizontal="left" vertical="center" wrapText="1"/>
    </xf>
    <xf numFmtId="0" fontId="20" fillId="4" borderId="36" xfId="0" applyFont="1" applyFill="1" applyBorder="1" applyAlignment="1">
      <alignment horizontal="left" vertical="center" wrapText="1"/>
    </xf>
    <xf numFmtId="0" fontId="20" fillId="4" borderId="37" xfId="0" applyFont="1" applyFill="1" applyBorder="1" applyAlignment="1">
      <alignment horizontal="left" vertical="center" wrapText="1"/>
    </xf>
    <xf numFmtId="0" fontId="8" fillId="0" borderId="3" xfId="0" applyFont="1" applyBorder="1" applyAlignment="1">
      <alignment horizontal="left" vertical="top" wrapText="1"/>
    </xf>
    <xf numFmtId="0" fontId="8" fillId="0" borderId="0" xfId="0" applyFont="1" applyAlignment="1">
      <alignment horizontal="left" vertical="top" wrapText="1"/>
    </xf>
    <xf numFmtId="44" fontId="8" fillId="0" borderId="53" xfId="2" applyFont="1" applyBorder="1" applyAlignment="1" applyProtection="1">
      <alignment horizontal="center" vertical="center"/>
      <protection locked="0"/>
    </xf>
    <xf numFmtId="44" fontId="8" fillId="0" borderId="49" xfId="2" applyFont="1" applyBorder="1" applyAlignment="1" applyProtection="1">
      <alignment horizontal="center" vertical="center"/>
      <protection locked="0"/>
    </xf>
    <xf numFmtId="44" fontId="8" fillId="0" borderId="25" xfId="2" applyFont="1" applyBorder="1" applyAlignment="1" applyProtection="1">
      <alignment horizontal="center" vertical="center"/>
      <protection locked="0"/>
    </xf>
    <xf numFmtId="44" fontId="8" fillId="0" borderId="9" xfId="2" applyFont="1" applyBorder="1" applyAlignment="1" applyProtection="1">
      <alignment horizontal="center" vertical="center"/>
      <protection locked="0"/>
    </xf>
    <xf numFmtId="0" fontId="8" fillId="0" borderId="3" xfId="0" applyFont="1" applyBorder="1" applyAlignment="1">
      <alignment vertical="center" wrapText="1"/>
    </xf>
    <xf numFmtId="0" fontId="8" fillId="0" borderId="0" xfId="0" applyFont="1" applyAlignment="1">
      <alignment vertical="center" wrapText="1"/>
    </xf>
    <xf numFmtId="0" fontId="58" fillId="0" borderId="3" xfId="0" applyFont="1" applyBorder="1" applyAlignment="1">
      <alignment horizontal="right" vertical="center" wrapText="1"/>
    </xf>
    <xf numFmtId="0" fontId="58" fillId="0" borderId="0" xfId="0" applyFont="1" applyAlignment="1">
      <alignment horizontal="right" vertical="center" wrapText="1"/>
    </xf>
  </cellXfs>
  <cellStyles count="6">
    <cellStyle name="Comma" xfId="4" builtinId="3"/>
    <cellStyle name="Currency" xfId="5" builtinId="4"/>
    <cellStyle name="Currency 2" xfId="2" xr:uid="{00000000-0005-0000-0000-000002000000}"/>
    <cellStyle name="Normal" xfId="0" builtinId="0"/>
    <cellStyle name="Normal 2" xfId="1" xr:uid="{00000000-0005-0000-0000-000004000000}"/>
    <cellStyle name="Percent 2" xfId="3" xr:uid="{00000000-0005-0000-0000-000005000000}"/>
  </cellStyles>
  <dxfs count="16">
    <dxf>
      <fill>
        <patternFill>
          <bgColor rgb="FFFFFF00"/>
        </patternFill>
      </fill>
    </dxf>
    <dxf>
      <font>
        <color rgb="FFFF0000"/>
      </font>
      <fill>
        <patternFill>
          <bgColor theme="0"/>
        </patternFill>
      </fill>
    </dxf>
    <dxf>
      <font>
        <color auto="1"/>
      </font>
      <fill>
        <patternFill>
          <bgColor rgb="FFFFFF00"/>
        </patternFill>
      </fill>
    </dxf>
    <dxf>
      <font>
        <color rgb="FFFF0000"/>
      </font>
      <fill>
        <patternFill>
          <bgColor theme="0"/>
        </patternFill>
      </fill>
    </dxf>
    <dxf>
      <font>
        <color rgb="FFFF0000"/>
      </font>
      <fill>
        <patternFill>
          <bgColor theme="0"/>
        </patternFill>
      </fill>
    </dxf>
    <dxf>
      <fill>
        <patternFill>
          <bgColor rgb="FFFFFF00"/>
        </patternFill>
      </fill>
    </dxf>
    <dxf>
      <font>
        <color rgb="FFFF0000"/>
      </font>
      <fill>
        <patternFill>
          <bgColor theme="0"/>
        </patternFill>
      </fill>
    </dxf>
    <dxf>
      <fill>
        <patternFill>
          <bgColor rgb="FFFFFF00"/>
        </patternFill>
      </fill>
    </dxf>
    <dxf>
      <fill>
        <patternFill>
          <bgColor rgb="FFFFFF00"/>
        </patternFill>
      </fill>
    </dxf>
    <dxf>
      <font>
        <color rgb="FFFF0000"/>
      </font>
      <fill>
        <patternFill>
          <bgColor theme="0"/>
        </patternFill>
      </fill>
    </dxf>
    <dxf>
      <font>
        <color auto="1"/>
      </font>
      <fill>
        <patternFill>
          <bgColor rgb="FFFFFF00"/>
        </patternFill>
      </fill>
    </dxf>
    <dxf>
      <font>
        <color rgb="FFFF0000"/>
      </font>
      <fill>
        <patternFill>
          <bgColor theme="0"/>
        </patternFill>
      </fill>
    </dxf>
    <dxf>
      <font>
        <color rgb="FFFF0000"/>
      </font>
      <fill>
        <patternFill>
          <bgColor theme="0"/>
        </patternFill>
      </fill>
    </dxf>
    <dxf>
      <fill>
        <patternFill>
          <bgColor rgb="FFFFFF00"/>
        </patternFill>
      </fill>
    </dxf>
    <dxf>
      <font>
        <color rgb="FFFF0000"/>
      </font>
      <fill>
        <patternFill>
          <bgColor theme="0"/>
        </patternFill>
      </fill>
    </dxf>
    <dxf>
      <fill>
        <patternFill>
          <bgColor rgb="FFFFFF00"/>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 Id="rId30"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5" Type="http://schemas.openxmlformats.org/officeDocument/2006/relationships/image" Target="../media/image7.png"/><Relationship Id="rId4" Type="http://schemas.openxmlformats.org/officeDocument/2006/relationships/image" Target="../media/image6.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3" Type="http://schemas.openxmlformats.org/officeDocument/2006/relationships/image" Target="cid:image010.png@01D4FC25.9FEB1440" TargetMode="External"/><Relationship Id="rId2" Type="http://schemas.openxmlformats.org/officeDocument/2006/relationships/image" Target="../media/image9.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3" Type="http://schemas.openxmlformats.org/officeDocument/2006/relationships/image" Target="../media/image12.png"/><Relationship Id="rId2" Type="http://schemas.openxmlformats.org/officeDocument/2006/relationships/image" Target="../media/image11.png"/><Relationship Id="rId1" Type="http://schemas.openxmlformats.org/officeDocument/2006/relationships/image" Target="../media/image10.png"/><Relationship Id="rId5" Type="http://schemas.openxmlformats.org/officeDocument/2006/relationships/image" Target="../media/image1.png"/><Relationship Id="rId4" Type="http://schemas.openxmlformats.org/officeDocument/2006/relationships/image" Target="../media/image13.png"/></Relationships>
</file>

<file path=xl/drawings/_rels/drawing14.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14.png"/><Relationship Id="rId1" Type="http://schemas.openxmlformats.org/officeDocument/2006/relationships/image" Target="../media/image12.png"/></Relationships>
</file>

<file path=xl/drawings/_rels/drawing15.xml.rels><?xml version="1.0" encoding="UTF-8" standalone="yes"?>
<Relationships xmlns="http://schemas.openxmlformats.org/package/2006/relationships"><Relationship Id="rId3" Type="http://schemas.openxmlformats.org/officeDocument/2006/relationships/image" Target="../media/image13.png"/><Relationship Id="rId2" Type="http://schemas.openxmlformats.org/officeDocument/2006/relationships/image" Target="../media/image16.png"/><Relationship Id="rId1" Type="http://schemas.openxmlformats.org/officeDocument/2006/relationships/image" Target="../media/image15.png"/><Relationship Id="rId4" Type="http://schemas.openxmlformats.org/officeDocument/2006/relationships/image" Target="../media/image1.png"/></Relationships>
</file>

<file path=xl/drawings/_rels/drawing16.xml.rels><?xml version="1.0" encoding="UTF-8" standalone="yes"?>
<Relationships xmlns="http://schemas.openxmlformats.org/package/2006/relationships"><Relationship Id="rId3" Type="http://schemas.openxmlformats.org/officeDocument/2006/relationships/image" Target="../media/image19.png"/><Relationship Id="rId7" Type="http://schemas.openxmlformats.org/officeDocument/2006/relationships/image" Target="../media/image1.png"/><Relationship Id="rId2" Type="http://schemas.openxmlformats.org/officeDocument/2006/relationships/image" Target="../media/image18.png"/><Relationship Id="rId1" Type="http://schemas.openxmlformats.org/officeDocument/2006/relationships/image" Target="../media/image17.png"/><Relationship Id="rId6" Type="http://schemas.openxmlformats.org/officeDocument/2006/relationships/image" Target="../media/image22.png"/><Relationship Id="rId5" Type="http://schemas.openxmlformats.org/officeDocument/2006/relationships/image" Target="../media/image21.png"/><Relationship Id="rId4" Type="http://schemas.openxmlformats.org/officeDocument/2006/relationships/image" Target="../media/image20.png"/></Relationships>
</file>

<file path=xl/drawings/_rels/drawing17.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24.png"/><Relationship Id="rId1" Type="http://schemas.openxmlformats.org/officeDocument/2006/relationships/image" Target="../media/image23.png"/></Relationships>
</file>

<file path=xl/drawings/_rels/drawing1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5.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95250</xdr:colOff>
      <xdr:row>5</xdr:row>
      <xdr:rowOff>38099</xdr:rowOff>
    </xdr:from>
    <xdr:to>
      <xdr:col>3</xdr:col>
      <xdr:colOff>95250</xdr:colOff>
      <xdr:row>8</xdr:row>
      <xdr:rowOff>34630</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276225" y="1266824"/>
          <a:ext cx="1095375" cy="1679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85725</xdr:colOff>
      <xdr:row>6</xdr:row>
      <xdr:rowOff>38100</xdr:rowOff>
    </xdr:from>
    <xdr:to>
      <xdr:col>3</xdr:col>
      <xdr:colOff>85725</xdr:colOff>
      <xdr:row>9</xdr:row>
      <xdr:rowOff>34631</xdr:rowOff>
    </xdr:to>
    <xdr:pic>
      <xdr:nvPicPr>
        <xdr:cNvPr id="6" name="Picture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1"/>
        <a:stretch>
          <a:fillRect/>
        </a:stretch>
      </xdr:blipFill>
      <xdr:spPr>
        <a:xfrm>
          <a:off x="266700" y="1238250"/>
          <a:ext cx="1095375" cy="16798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76200</xdr:colOff>
      <xdr:row>5</xdr:row>
      <xdr:rowOff>28575</xdr:rowOff>
    </xdr:from>
    <xdr:to>
      <xdr:col>2</xdr:col>
      <xdr:colOff>457200</xdr:colOff>
      <xdr:row>8</xdr:row>
      <xdr:rowOff>25106</xdr:rowOff>
    </xdr:to>
    <xdr:pic>
      <xdr:nvPicPr>
        <xdr:cNvPr id="11" name="Picture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
        <a:stretch>
          <a:fillRect/>
        </a:stretch>
      </xdr:blipFill>
      <xdr:spPr>
        <a:xfrm>
          <a:off x="266700" y="1228725"/>
          <a:ext cx="1095375" cy="16798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76200</xdr:colOff>
      <xdr:row>4</xdr:row>
      <xdr:rowOff>95250</xdr:rowOff>
    </xdr:from>
    <xdr:to>
      <xdr:col>2</xdr:col>
      <xdr:colOff>460375</xdr:colOff>
      <xdr:row>4</xdr:row>
      <xdr:rowOff>247650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266700" y="857250"/>
          <a:ext cx="1098550" cy="1524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57" name="Check Box 5" hidden="1">
              <a:extLst>
                <a:ext uri="{63B3BB69-23CF-44E3-9099-C40C66FF867C}">
                  <a14:compatExt spid="_x0000_s49157"/>
                </a:ext>
                <a:ext uri="{FF2B5EF4-FFF2-40B4-BE49-F238E27FC236}">
                  <a16:creationId xmlns:a16="http://schemas.microsoft.com/office/drawing/2014/main" id="{00000000-0008-0000-0400-00000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59" name="Check Box 7" hidden="1">
              <a:extLst>
                <a:ext uri="{63B3BB69-23CF-44E3-9099-C40C66FF867C}">
                  <a14:compatExt spid="_x0000_s49159"/>
                </a:ext>
                <a:ext uri="{FF2B5EF4-FFF2-40B4-BE49-F238E27FC236}">
                  <a16:creationId xmlns:a16="http://schemas.microsoft.com/office/drawing/2014/main" id="{00000000-0008-0000-0400-00000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62" name="Check Box 10" hidden="1">
              <a:extLst>
                <a:ext uri="{63B3BB69-23CF-44E3-9099-C40C66FF867C}">
                  <a14:compatExt spid="_x0000_s49162"/>
                </a:ext>
                <a:ext uri="{FF2B5EF4-FFF2-40B4-BE49-F238E27FC236}">
                  <a16:creationId xmlns:a16="http://schemas.microsoft.com/office/drawing/2014/main" id="{00000000-0008-0000-0400-00000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63" name="Check Box 11" hidden="1">
              <a:extLst>
                <a:ext uri="{63B3BB69-23CF-44E3-9099-C40C66FF867C}">
                  <a14:compatExt spid="_x0000_s49163"/>
                </a:ext>
                <a:ext uri="{FF2B5EF4-FFF2-40B4-BE49-F238E27FC236}">
                  <a16:creationId xmlns:a16="http://schemas.microsoft.com/office/drawing/2014/main" id="{00000000-0008-0000-0400-00000B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64" name="Check Box 12" hidden="1">
              <a:extLst>
                <a:ext uri="{63B3BB69-23CF-44E3-9099-C40C66FF867C}">
                  <a14:compatExt spid="_x0000_s49164"/>
                </a:ext>
                <a:ext uri="{FF2B5EF4-FFF2-40B4-BE49-F238E27FC236}">
                  <a16:creationId xmlns:a16="http://schemas.microsoft.com/office/drawing/2014/main" id="{00000000-0008-0000-0400-00000C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65" name="Check Box 13" hidden="1">
              <a:extLst>
                <a:ext uri="{63B3BB69-23CF-44E3-9099-C40C66FF867C}">
                  <a14:compatExt spid="_x0000_s49165"/>
                </a:ext>
                <a:ext uri="{FF2B5EF4-FFF2-40B4-BE49-F238E27FC236}">
                  <a16:creationId xmlns:a16="http://schemas.microsoft.com/office/drawing/2014/main" id="{00000000-0008-0000-0400-00000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66" name="Check Box 14" hidden="1">
              <a:extLst>
                <a:ext uri="{63B3BB69-23CF-44E3-9099-C40C66FF867C}">
                  <a14:compatExt spid="_x0000_s49166"/>
                </a:ext>
                <a:ext uri="{FF2B5EF4-FFF2-40B4-BE49-F238E27FC236}">
                  <a16:creationId xmlns:a16="http://schemas.microsoft.com/office/drawing/2014/main" id="{00000000-0008-0000-0400-00000E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67" name="Check Box 15" hidden="1">
              <a:extLst>
                <a:ext uri="{63B3BB69-23CF-44E3-9099-C40C66FF867C}">
                  <a14:compatExt spid="_x0000_s49167"/>
                </a:ext>
                <a:ext uri="{FF2B5EF4-FFF2-40B4-BE49-F238E27FC236}">
                  <a16:creationId xmlns:a16="http://schemas.microsoft.com/office/drawing/2014/main" id="{00000000-0008-0000-0400-00000F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74" name="Check Box 22" hidden="1">
              <a:extLst>
                <a:ext uri="{63B3BB69-23CF-44E3-9099-C40C66FF867C}">
                  <a14:compatExt spid="_x0000_s49174"/>
                </a:ext>
                <a:ext uri="{FF2B5EF4-FFF2-40B4-BE49-F238E27FC236}">
                  <a16:creationId xmlns:a16="http://schemas.microsoft.com/office/drawing/2014/main" id="{00000000-0008-0000-0400-00001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75" name="Check Box 23" hidden="1">
              <a:extLst>
                <a:ext uri="{63B3BB69-23CF-44E3-9099-C40C66FF867C}">
                  <a14:compatExt spid="_x0000_s49175"/>
                </a:ext>
                <a:ext uri="{FF2B5EF4-FFF2-40B4-BE49-F238E27FC236}">
                  <a16:creationId xmlns:a16="http://schemas.microsoft.com/office/drawing/2014/main" id="{00000000-0008-0000-0400-00001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76" name="Check Box 24" hidden="1">
              <a:extLst>
                <a:ext uri="{63B3BB69-23CF-44E3-9099-C40C66FF867C}">
                  <a14:compatExt spid="_x0000_s49176"/>
                </a:ext>
                <a:ext uri="{FF2B5EF4-FFF2-40B4-BE49-F238E27FC236}">
                  <a16:creationId xmlns:a16="http://schemas.microsoft.com/office/drawing/2014/main" id="{00000000-0008-0000-0400-00001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77" name="Check Box 25" hidden="1">
              <a:extLst>
                <a:ext uri="{63B3BB69-23CF-44E3-9099-C40C66FF867C}">
                  <a14:compatExt spid="_x0000_s49177"/>
                </a:ext>
                <a:ext uri="{FF2B5EF4-FFF2-40B4-BE49-F238E27FC236}">
                  <a16:creationId xmlns:a16="http://schemas.microsoft.com/office/drawing/2014/main" id="{00000000-0008-0000-0400-00001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78" name="Check Box 26" hidden="1">
              <a:extLst>
                <a:ext uri="{63B3BB69-23CF-44E3-9099-C40C66FF867C}">
                  <a14:compatExt spid="_x0000_s49178"/>
                </a:ext>
                <a:ext uri="{FF2B5EF4-FFF2-40B4-BE49-F238E27FC236}">
                  <a16:creationId xmlns:a16="http://schemas.microsoft.com/office/drawing/2014/main" id="{00000000-0008-0000-0400-00001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79" name="Check Box 27" hidden="1">
              <a:extLst>
                <a:ext uri="{63B3BB69-23CF-44E3-9099-C40C66FF867C}">
                  <a14:compatExt spid="_x0000_s49179"/>
                </a:ext>
                <a:ext uri="{FF2B5EF4-FFF2-40B4-BE49-F238E27FC236}">
                  <a16:creationId xmlns:a16="http://schemas.microsoft.com/office/drawing/2014/main" id="{00000000-0008-0000-0400-00001B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80" name="Check Box 28" hidden="1">
              <a:extLst>
                <a:ext uri="{63B3BB69-23CF-44E3-9099-C40C66FF867C}">
                  <a14:compatExt spid="_x0000_s49180"/>
                </a:ext>
                <a:ext uri="{FF2B5EF4-FFF2-40B4-BE49-F238E27FC236}">
                  <a16:creationId xmlns:a16="http://schemas.microsoft.com/office/drawing/2014/main" id="{00000000-0008-0000-0400-00001C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81" name="Check Box 29" hidden="1">
              <a:extLst>
                <a:ext uri="{63B3BB69-23CF-44E3-9099-C40C66FF867C}">
                  <a14:compatExt spid="_x0000_s49181"/>
                </a:ext>
                <a:ext uri="{FF2B5EF4-FFF2-40B4-BE49-F238E27FC236}">
                  <a16:creationId xmlns:a16="http://schemas.microsoft.com/office/drawing/2014/main" id="{00000000-0008-0000-0400-00001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87" name="Check Box 35" hidden="1">
              <a:extLst>
                <a:ext uri="{63B3BB69-23CF-44E3-9099-C40C66FF867C}">
                  <a14:compatExt spid="_x0000_s49187"/>
                </a:ext>
                <a:ext uri="{FF2B5EF4-FFF2-40B4-BE49-F238E27FC236}">
                  <a16:creationId xmlns:a16="http://schemas.microsoft.com/office/drawing/2014/main" id="{00000000-0008-0000-0400-00002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88" name="Check Box 36" hidden="1">
              <a:extLst>
                <a:ext uri="{63B3BB69-23CF-44E3-9099-C40C66FF867C}">
                  <a14:compatExt spid="_x0000_s49188"/>
                </a:ext>
                <a:ext uri="{FF2B5EF4-FFF2-40B4-BE49-F238E27FC236}">
                  <a16:creationId xmlns:a16="http://schemas.microsoft.com/office/drawing/2014/main" id="{00000000-0008-0000-0400-00002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89" name="Check Box 37" hidden="1">
              <a:extLst>
                <a:ext uri="{63B3BB69-23CF-44E3-9099-C40C66FF867C}">
                  <a14:compatExt spid="_x0000_s49189"/>
                </a:ext>
                <a:ext uri="{FF2B5EF4-FFF2-40B4-BE49-F238E27FC236}">
                  <a16:creationId xmlns:a16="http://schemas.microsoft.com/office/drawing/2014/main" id="{00000000-0008-0000-0400-00002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90" name="Check Box 38" hidden="1">
              <a:extLst>
                <a:ext uri="{63B3BB69-23CF-44E3-9099-C40C66FF867C}">
                  <a14:compatExt spid="_x0000_s49190"/>
                </a:ext>
                <a:ext uri="{FF2B5EF4-FFF2-40B4-BE49-F238E27FC236}">
                  <a16:creationId xmlns:a16="http://schemas.microsoft.com/office/drawing/2014/main" id="{00000000-0008-0000-0400-00002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91" name="Check Box 39" hidden="1">
              <a:extLst>
                <a:ext uri="{63B3BB69-23CF-44E3-9099-C40C66FF867C}">
                  <a14:compatExt spid="_x0000_s49191"/>
                </a:ext>
                <a:ext uri="{FF2B5EF4-FFF2-40B4-BE49-F238E27FC236}">
                  <a16:creationId xmlns:a16="http://schemas.microsoft.com/office/drawing/2014/main" id="{00000000-0008-0000-0400-00002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92" name="Check Box 40" hidden="1">
              <a:extLst>
                <a:ext uri="{63B3BB69-23CF-44E3-9099-C40C66FF867C}">
                  <a14:compatExt spid="_x0000_s49192"/>
                </a:ext>
                <a:ext uri="{FF2B5EF4-FFF2-40B4-BE49-F238E27FC236}">
                  <a16:creationId xmlns:a16="http://schemas.microsoft.com/office/drawing/2014/main" id="{00000000-0008-0000-0400-00002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93" name="Check Box 41" hidden="1">
              <a:extLst>
                <a:ext uri="{63B3BB69-23CF-44E3-9099-C40C66FF867C}">
                  <a14:compatExt spid="_x0000_s49193"/>
                </a:ext>
                <a:ext uri="{FF2B5EF4-FFF2-40B4-BE49-F238E27FC236}">
                  <a16:creationId xmlns:a16="http://schemas.microsoft.com/office/drawing/2014/main" id="{00000000-0008-0000-0400-00002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94" name="Check Box 42" hidden="1">
              <a:extLst>
                <a:ext uri="{63B3BB69-23CF-44E3-9099-C40C66FF867C}">
                  <a14:compatExt spid="_x0000_s49194"/>
                </a:ext>
                <a:ext uri="{FF2B5EF4-FFF2-40B4-BE49-F238E27FC236}">
                  <a16:creationId xmlns:a16="http://schemas.microsoft.com/office/drawing/2014/main" id="{00000000-0008-0000-0400-00002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202" name="Check Box 50" hidden="1">
              <a:extLst>
                <a:ext uri="{63B3BB69-23CF-44E3-9099-C40C66FF867C}">
                  <a14:compatExt spid="_x0000_s49202"/>
                </a:ext>
                <a:ext uri="{FF2B5EF4-FFF2-40B4-BE49-F238E27FC236}">
                  <a16:creationId xmlns:a16="http://schemas.microsoft.com/office/drawing/2014/main" id="{00000000-0008-0000-0400-000032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203" name="Check Box 51" hidden="1">
              <a:extLst>
                <a:ext uri="{63B3BB69-23CF-44E3-9099-C40C66FF867C}">
                  <a14:compatExt spid="_x0000_s49203"/>
                </a:ext>
                <a:ext uri="{FF2B5EF4-FFF2-40B4-BE49-F238E27FC236}">
                  <a16:creationId xmlns:a16="http://schemas.microsoft.com/office/drawing/2014/main" id="{00000000-0008-0000-0400-00003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204" name="Check Box 52" hidden="1">
              <a:extLst>
                <a:ext uri="{63B3BB69-23CF-44E3-9099-C40C66FF867C}">
                  <a14:compatExt spid="_x0000_s49204"/>
                </a:ext>
                <a:ext uri="{FF2B5EF4-FFF2-40B4-BE49-F238E27FC236}">
                  <a16:creationId xmlns:a16="http://schemas.microsoft.com/office/drawing/2014/main" id="{00000000-0008-0000-0400-00003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205" name="Check Box 53" hidden="1">
              <a:extLst>
                <a:ext uri="{63B3BB69-23CF-44E3-9099-C40C66FF867C}">
                  <a14:compatExt spid="_x0000_s49205"/>
                </a:ext>
                <a:ext uri="{FF2B5EF4-FFF2-40B4-BE49-F238E27FC236}">
                  <a16:creationId xmlns:a16="http://schemas.microsoft.com/office/drawing/2014/main" id="{00000000-0008-0000-0400-00003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206" name="Check Box 54" hidden="1">
              <a:extLst>
                <a:ext uri="{63B3BB69-23CF-44E3-9099-C40C66FF867C}">
                  <a14:compatExt spid="_x0000_s49206"/>
                </a:ext>
                <a:ext uri="{FF2B5EF4-FFF2-40B4-BE49-F238E27FC236}">
                  <a16:creationId xmlns:a16="http://schemas.microsoft.com/office/drawing/2014/main" id="{00000000-0008-0000-0400-00003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207" name="Check Box 55" hidden="1">
              <a:extLst>
                <a:ext uri="{63B3BB69-23CF-44E3-9099-C40C66FF867C}">
                  <a14:compatExt spid="_x0000_s49207"/>
                </a:ext>
                <a:ext uri="{FF2B5EF4-FFF2-40B4-BE49-F238E27FC236}">
                  <a16:creationId xmlns:a16="http://schemas.microsoft.com/office/drawing/2014/main" id="{00000000-0008-0000-0400-00003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208" name="Check Box 56" hidden="1">
              <a:extLst>
                <a:ext uri="{63B3BB69-23CF-44E3-9099-C40C66FF867C}">
                  <a14:compatExt spid="_x0000_s49208"/>
                </a:ext>
                <a:ext uri="{FF2B5EF4-FFF2-40B4-BE49-F238E27FC236}">
                  <a16:creationId xmlns:a16="http://schemas.microsoft.com/office/drawing/2014/main" id="{00000000-0008-0000-0400-00003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209" name="Check Box 57" hidden="1">
              <a:extLst>
                <a:ext uri="{63B3BB69-23CF-44E3-9099-C40C66FF867C}">
                  <a14:compatExt spid="_x0000_s49209"/>
                </a:ext>
                <a:ext uri="{FF2B5EF4-FFF2-40B4-BE49-F238E27FC236}">
                  <a16:creationId xmlns:a16="http://schemas.microsoft.com/office/drawing/2014/main" id="{00000000-0008-0000-0400-00003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213" name="Check Box 61" hidden="1">
              <a:extLst>
                <a:ext uri="{63B3BB69-23CF-44E3-9099-C40C66FF867C}">
                  <a14:compatExt spid="_x0000_s49213"/>
                </a:ext>
                <a:ext uri="{FF2B5EF4-FFF2-40B4-BE49-F238E27FC236}">
                  <a16:creationId xmlns:a16="http://schemas.microsoft.com/office/drawing/2014/main" id="{00000000-0008-0000-0400-00003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214" name="Check Box 62" hidden="1">
              <a:extLst>
                <a:ext uri="{63B3BB69-23CF-44E3-9099-C40C66FF867C}">
                  <a14:compatExt spid="_x0000_s49214"/>
                </a:ext>
                <a:ext uri="{FF2B5EF4-FFF2-40B4-BE49-F238E27FC236}">
                  <a16:creationId xmlns:a16="http://schemas.microsoft.com/office/drawing/2014/main" id="{00000000-0008-0000-0400-00003E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215" name="Check Box 63" hidden="1">
              <a:extLst>
                <a:ext uri="{63B3BB69-23CF-44E3-9099-C40C66FF867C}">
                  <a14:compatExt spid="_x0000_s49215"/>
                </a:ext>
                <a:ext uri="{FF2B5EF4-FFF2-40B4-BE49-F238E27FC236}">
                  <a16:creationId xmlns:a16="http://schemas.microsoft.com/office/drawing/2014/main" id="{00000000-0008-0000-0400-00003F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216" name="Check Box 64" hidden="1">
              <a:extLst>
                <a:ext uri="{63B3BB69-23CF-44E3-9099-C40C66FF867C}">
                  <a14:compatExt spid="_x0000_s49216"/>
                </a:ext>
                <a:ext uri="{FF2B5EF4-FFF2-40B4-BE49-F238E27FC236}">
                  <a16:creationId xmlns:a16="http://schemas.microsoft.com/office/drawing/2014/main" id="{00000000-0008-0000-0400-000040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217" name="Check Box 65" hidden="1">
              <a:extLst>
                <a:ext uri="{63B3BB69-23CF-44E3-9099-C40C66FF867C}">
                  <a14:compatExt spid="_x0000_s49217"/>
                </a:ext>
                <a:ext uri="{FF2B5EF4-FFF2-40B4-BE49-F238E27FC236}">
                  <a16:creationId xmlns:a16="http://schemas.microsoft.com/office/drawing/2014/main" id="{00000000-0008-0000-0400-000041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218" name="Check Box 66" hidden="1">
              <a:extLst>
                <a:ext uri="{63B3BB69-23CF-44E3-9099-C40C66FF867C}">
                  <a14:compatExt spid="_x0000_s49218"/>
                </a:ext>
                <a:ext uri="{FF2B5EF4-FFF2-40B4-BE49-F238E27FC236}">
                  <a16:creationId xmlns:a16="http://schemas.microsoft.com/office/drawing/2014/main" id="{00000000-0008-0000-0400-000042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219" name="Check Box 67" hidden="1">
              <a:extLst>
                <a:ext uri="{63B3BB69-23CF-44E3-9099-C40C66FF867C}">
                  <a14:compatExt spid="_x0000_s49219"/>
                </a:ext>
                <a:ext uri="{FF2B5EF4-FFF2-40B4-BE49-F238E27FC236}">
                  <a16:creationId xmlns:a16="http://schemas.microsoft.com/office/drawing/2014/main" id="{00000000-0008-0000-0400-00004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220" name="Check Box 68" hidden="1">
              <a:extLst>
                <a:ext uri="{63B3BB69-23CF-44E3-9099-C40C66FF867C}">
                  <a14:compatExt spid="_x0000_s49220"/>
                </a:ext>
                <a:ext uri="{FF2B5EF4-FFF2-40B4-BE49-F238E27FC236}">
                  <a16:creationId xmlns:a16="http://schemas.microsoft.com/office/drawing/2014/main" id="{00000000-0008-0000-0400-00004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xdr:twoCellAnchor editAs="oneCell">
    <xdr:from>
      <xdr:col>1</xdr:col>
      <xdr:colOff>57150</xdr:colOff>
      <xdr:row>4</xdr:row>
      <xdr:rowOff>38100</xdr:rowOff>
    </xdr:from>
    <xdr:to>
      <xdr:col>1</xdr:col>
      <xdr:colOff>1050925</xdr:colOff>
      <xdr:row>4</xdr:row>
      <xdr:rowOff>190500</xdr:rowOff>
    </xdr:to>
    <xdr:pic>
      <xdr:nvPicPr>
        <xdr:cNvPr id="43" name="Picture 42">
          <a:extLst>
            <a:ext uri="{FF2B5EF4-FFF2-40B4-BE49-F238E27FC236}">
              <a16:creationId xmlns:a16="http://schemas.microsoft.com/office/drawing/2014/main" id="{00000000-0008-0000-0400-00002B000000}"/>
            </a:ext>
          </a:extLst>
        </xdr:cNvPr>
        <xdr:cNvPicPr>
          <a:picLocks noChangeAspect="1"/>
        </xdr:cNvPicPr>
      </xdr:nvPicPr>
      <xdr:blipFill>
        <a:blip xmlns:r="http://schemas.openxmlformats.org/officeDocument/2006/relationships" r:embed="rId1"/>
        <a:stretch>
          <a:fillRect/>
        </a:stretch>
      </xdr:blipFill>
      <xdr:spPr>
        <a:xfrm>
          <a:off x="219075" y="819150"/>
          <a:ext cx="993775" cy="1524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3</xdr:col>
      <xdr:colOff>384175</xdr:colOff>
      <xdr:row>5</xdr:row>
      <xdr:rowOff>152400</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561975" y="1209675"/>
          <a:ext cx="993775" cy="1524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12</xdr:col>
      <xdr:colOff>1038225</xdr:colOff>
      <xdr:row>28</xdr:row>
      <xdr:rowOff>180975</xdr:rowOff>
    </xdr:from>
    <xdr:to>
      <xdr:col>20</xdr:col>
      <xdr:colOff>9525</xdr:colOff>
      <xdr:row>50</xdr:row>
      <xdr:rowOff>129320</xdr:rowOff>
    </xdr:to>
    <xdr:pic>
      <xdr:nvPicPr>
        <xdr:cNvPr id="4" name="Picture 3">
          <a:extLst>
            <a:ext uri="{FF2B5EF4-FFF2-40B4-BE49-F238E27FC236}">
              <a16:creationId xmlns:a16="http://schemas.microsoft.com/office/drawing/2014/main" id="{00000000-0008-0000-0600-000004000000}"/>
            </a:ext>
          </a:extLst>
        </xdr:cNvPr>
        <xdr:cNvPicPr>
          <a:picLocks noGrp="1" noChangeAspect="1" noChangeArrowheads="1"/>
        </xdr:cNvPicPr>
      </xdr:nvPicPr>
      <xdr:blipFill>
        <a:blip xmlns:r="http://schemas.openxmlformats.org/officeDocument/2006/relationships" r:embed="rId1" cstate="print"/>
        <a:srcRect/>
        <a:stretch>
          <a:fillRect/>
        </a:stretch>
      </xdr:blipFill>
      <xdr:spPr bwMode="auto">
        <a:xfrm>
          <a:off x="7258050" y="5648325"/>
          <a:ext cx="6038850" cy="4215545"/>
        </a:xfrm>
        <a:prstGeom prst="rect">
          <a:avLst/>
        </a:prstGeom>
        <a:noFill/>
        <a:ln w="9525">
          <a:solidFill>
            <a:schemeClr val="tx1"/>
          </a:solidFill>
          <a:miter lim="800000"/>
          <a:headEnd/>
          <a:tailEnd/>
        </a:ln>
        <a:effectLst/>
      </xdr:spPr>
    </xdr:pic>
    <xdr:clientData/>
  </xdr:twoCellAnchor>
  <xdr:twoCellAnchor>
    <xdr:from>
      <xdr:col>9</xdr:col>
      <xdr:colOff>47625</xdr:colOff>
      <xdr:row>41</xdr:row>
      <xdr:rowOff>38100</xdr:rowOff>
    </xdr:from>
    <xdr:to>
      <xdr:col>9</xdr:col>
      <xdr:colOff>314325</xdr:colOff>
      <xdr:row>41</xdr:row>
      <xdr:rowOff>133350</xdr:rowOff>
    </xdr:to>
    <xdr:sp macro="" textlink="">
      <xdr:nvSpPr>
        <xdr:cNvPr id="2" name="Right Arrow 1">
          <a:extLst>
            <a:ext uri="{FF2B5EF4-FFF2-40B4-BE49-F238E27FC236}">
              <a16:creationId xmlns:a16="http://schemas.microsoft.com/office/drawing/2014/main" id="{00000000-0008-0000-0600-000002000000}"/>
            </a:ext>
          </a:extLst>
        </xdr:cNvPr>
        <xdr:cNvSpPr/>
      </xdr:nvSpPr>
      <xdr:spPr>
        <a:xfrm flipV="1">
          <a:off x="4600575" y="8391525"/>
          <a:ext cx="266700" cy="95250"/>
        </a:xfrm>
        <a:prstGeom prst="rightArrow">
          <a:avLst/>
        </a:prstGeom>
        <a:solidFill>
          <a:schemeClr val="tx2">
            <a:lumMod val="60000"/>
            <a:lumOff val="40000"/>
          </a:schemeClr>
        </a:solidFill>
        <a:ln>
          <a:solidFill>
            <a:schemeClr val="accent1"/>
          </a:solidFill>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endParaRPr lang="en-US" sz="1100">
            <a:solidFill>
              <a:schemeClr val="accent5">
                <a:lumMod val="60000"/>
                <a:lumOff val="40000"/>
              </a:schemeClr>
            </a:solidFill>
          </a:endParaRPr>
        </a:p>
      </xdr:txBody>
    </xdr:sp>
    <xdr:clientData/>
  </xdr:twoCellAnchor>
  <xdr:twoCellAnchor editAs="oneCell">
    <xdr:from>
      <xdr:col>2</xdr:col>
      <xdr:colOff>0</xdr:colOff>
      <xdr:row>5</xdr:row>
      <xdr:rowOff>0</xdr:rowOff>
    </xdr:from>
    <xdr:to>
      <xdr:col>4</xdr:col>
      <xdr:colOff>12700</xdr:colOff>
      <xdr:row>5</xdr:row>
      <xdr:rowOff>152400</xdr:rowOff>
    </xdr:to>
    <xdr:pic>
      <xdr:nvPicPr>
        <xdr:cNvPr id="6" name="Picture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2"/>
        <a:stretch>
          <a:fillRect/>
        </a:stretch>
      </xdr:blipFill>
      <xdr:spPr>
        <a:xfrm>
          <a:off x="295275" y="1038225"/>
          <a:ext cx="993775" cy="1524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95250</xdr:colOff>
      <xdr:row>4</xdr:row>
      <xdr:rowOff>161925</xdr:rowOff>
    </xdr:from>
    <xdr:to>
      <xdr:col>2</xdr:col>
      <xdr:colOff>374650</xdr:colOff>
      <xdr:row>5</xdr:row>
      <xdr:rowOff>123825</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276225" y="1076325"/>
          <a:ext cx="993775" cy="1524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11</xdr:col>
      <xdr:colOff>170667</xdr:colOff>
      <xdr:row>37</xdr:row>
      <xdr:rowOff>142000</xdr:rowOff>
    </xdr:to>
    <xdr:pic>
      <xdr:nvPicPr>
        <xdr:cNvPr id="10" name="Picture 9">
          <a:extLst>
            <a:ext uri="{FF2B5EF4-FFF2-40B4-BE49-F238E27FC236}">
              <a16:creationId xmlns:a16="http://schemas.microsoft.com/office/drawing/2014/main" id="{00000000-0008-0000-0800-00000A000000}"/>
            </a:ext>
          </a:extLst>
        </xdr:cNvPr>
        <xdr:cNvPicPr>
          <a:picLocks noChangeAspect="1"/>
        </xdr:cNvPicPr>
      </xdr:nvPicPr>
      <xdr:blipFill>
        <a:blip xmlns:r="http://schemas.openxmlformats.org/officeDocument/2006/relationships" r:embed="rId1"/>
        <a:stretch>
          <a:fillRect/>
        </a:stretch>
      </xdr:blipFill>
      <xdr:spPr>
        <a:xfrm>
          <a:off x="219075" y="190500"/>
          <a:ext cx="6266667" cy="7000000"/>
        </a:xfrm>
        <a:prstGeom prst="rect">
          <a:avLst/>
        </a:prstGeom>
      </xdr:spPr>
    </xdr:pic>
    <xdr:clientData/>
  </xdr:twoCellAnchor>
  <xdr:twoCellAnchor editAs="oneCell">
    <xdr:from>
      <xdr:col>0</xdr:col>
      <xdr:colOff>190500</xdr:colOff>
      <xdr:row>37</xdr:row>
      <xdr:rowOff>57150</xdr:rowOff>
    </xdr:from>
    <xdr:to>
      <xdr:col>11</xdr:col>
      <xdr:colOff>142092</xdr:colOff>
      <xdr:row>71</xdr:row>
      <xdr:rowOff>65864</xdr:rowOff>
    </xdr:to>
    <xdr:pic>
      <xdr:nvPicPr>
        <xdr:cNvPr id="11" name="Picture 10">
          <a:extLst>
            <a:ext uri="{FF2B5EF4-FFF2-40B4-BE49-F238E27FC236}">
              <a16:creationId xmlns:a16="http://schemas.microsoft.com/office/drawing/2014/main" id="{00000000-0008-0000-0800-00000B000000}"/>
            </a:ext>
          </a:extLst>
        </xdr:cNvPr>
        <xdr:cNvPicPr>
          <a:picLocks noChangeAspect="1"/>
        </xdr:cNvPicPr>
      </xdr:nvPicPr>
      <xdr:blipFill>
        <a:blip xmlns:r="http://schemas.openxmlformats.org/officeDocument/2006/relationships" r:embed="rId2"/>
        <a:stretch>
          <a:fillRect/>
        </a:stretch>
      </xdr:blipFill>
      <xdr:spPr>
        <a:xfrm>
          <a:off x="190500" y="7105650"/>
          <a:ext cx="6266667" cy="6485714"/>
        </a:xfrm>
        <a:prstGeom prst="rect">
          <a:avLst/>
        </a:prstGeom>
      </xdr:spPr>
    </xdr:pic>
    <xdr:clientData/>
  </xdr:twoCellAnchor>
  <xdr:twoCellAnchor editAs="oneCell">
    <xdr:from>
      <xdr:col>0</xdr:col>
      <xdr:colOff>200025</xdr:colOff>
      <xdr:row>71</xdr:row>
      <xdr:rowOff>95250</xdr:rowOff>
    </xdr:from>
    <xdr:to>
      <xdr:col>11</xdr:col>
      <xdr:colOff>113521</xdr:colOff>
      <xdr:row>117</xdr:row>
      <xdr:rowOff>122726</xdr:rowOff>
    </xdr:to>
    <xdr:pic>
      <xdr:nvPicPr>
        <xdr:cNvPr id="12" name="Picture 11">
          <a:extLst>
            <a:ext uri="{FF2B5EF4-FFF2-40B4-BE49-F238E27FC236}">
              <a16:creationId xmlns:a16="http://schemas.microsoft.com/office/drawing/2014/main" id="{00000000-0008-0000-0800-00000C000000}"/>
            </a:ext>
          </a:extLst>
        </xdr:cNvPr>
        <xdr:cNvPicPr>
          <a:picLocks noChangeAspect="1"/>
        </xdr:cNvPicPr>
      </xdr:nvPicPr>
      <xdr:blipFill>
        <a:blip xmlns:r="http://schemas.openxmlformats.org/officeDocument/2006/relationships" r:embed="rId3"/>
        <a:stretch>
          <a:fillRect/>
        </a:stretch>
      </xdr:blipFill>
      <xdr:spPr>
        <a:xfrm>
          <a:off x="200025" y="13620750"/>
          <a:ext cx="6228571" cy="8790476"/>
        </a:xfrm>
        <a:prstGeom prst="rect">
          <a:avLst/>
        </a:prstGeom>
      </xdr:spPr>
    </xdr:pic>
    <xdr:clientData/>
  </xdr:twoCellAnchor>
  <xdr:twoCellAnchor editAs="oneCell">
    <xdr:from>
      <xdr:col>0</xdr:col>
      <xdr:colOff>209550</xdr:colOff>
      <xdr:row>117</xdr:row>
      <xdr:rowOff>76200</xdr:rowOff>
    </xdr:from>
    <xdr:to>
      <xdr:col>11</xdr:col>
      <xdr:colOff>103999</xdr:colOff>
      <xdr:row>143</xdr:row>
      <xdr:rowOff>142248</xdr:rowOff>
    </xdr:to>
    <xdr:pic>
      <xdr:nvPicPr>
        <xdr:cNvPr id="14" name="Picture 13">
          <a:extLst>
            <a:ext uri="{FF2B5EF4-FFF2-40B4-BE49-F238E27FC236}">
              <a16:creationId xmlns:a16="http://schemas.microsoft.com/office/drawing/2014/main" id="{00000000-0008-0000-0800-00000E000000}"/>
            </a:ext>
          </a:extLst>
        </xdr:cNvPr>
        <xdr:cNvPicPr>
          <a:picLocks noChangeAspect="1"/>
        </xdr:cNvPicPr>
      </xdr:nvPicPr>
      <xdr:blipFill>
        <a:blip xmlns:r="http://schemas.openxmlformats.org/officeDocument/2006/relationships" r:embed="rId4"/>
        <a:stretch>
          <a:fillRect/>
        </a:stretch>
      </xdr:blipFill>
      <xdr:spPr>
        <a:xfrm>
          <a:off x="209550" y="22364700"/>
          <a:ext cx="6209524" cy="5019048"/>
        </a:xfrm>
        <a:prstGeom prst="rect">
          <a:avLst/>
        </a:prstGeom>
      </xdr:spPr>
    </xdr:pic>
    <xdr:clientData/>
  </xdr:twoCellAnchor>
  <xdr:twoCellAnchor editAs="oneCell">
    <xdr:from>
      <xdr:col>12</xdr:col>
      <xdr:colOff>0</xdr:colOff>
      <xdr:row>1</xdr:row>
      <xdr:rowOff>0</xdr:rowOff>
    </xdr:from>
    <xdr:to>
      <xdr:col>22</xdr:col>
      <xdr:colOff>180190</xdr:colOff>
      <xdr:row>43</xdr:row>
      <xdr:rowOff>18048</xdr:rowOff>
    </xdr:to>
    <xdr:pic>
      <xdr:nvPicPr>
        <xdr:cNvPr id="15" name="Picture 14">
          <a:extLst>
            <a:ext uri="{FF2B5EF4-FFF2-40B4-BE49-F238E27FC236}">
              <a16:creationId xmlns:a16="http://schemas.microsoft.com/office/drawing/2014/main" id="{00000000-0008-0000-0800-00000F000000}"/>
            </a:ext>
          </a:extLst>
        </xdr:cNvPr>
        <xdr:cNvPicPr>
          <a:picLocks noChangeAspect="1"/>
        </xdr:cNvPicPr>
      </xdr:nvPicPr>
      <xdr:blipFill>
        <a:blip xmlns:r="http://schemas.openxmlformats.org/officeDocument/2006/relationships" r:embed="rId5"/>
        <a:stretch>
          <a:fillRect/>
        </a:stretch>
      </xdr:blipFill>
      <xdr:spPr>
        <a:xfrm>
          <a:off x="6924675" y="190500"/>
          <a:ext cx="6276190" cy="8019048"/>
        </a:xfrm>
        <a:prstGeom prst="rect">
          <a:avLst/>
        </a:prstGeom>
      </xdr:spPr>
    </xdr:pic>
    <xdr:clientData/>
  </xdr:twoCellAnchor>
  <xdr:twoCellAnchor editAs="oneCell">
    <xdr:from>
      <xdr:col>12</xdr:col>
      <xdr:colOff>0</xdr:colOff>
      <xdr:row>44</xdr:row>
      <xdr:rowOff>0</xdr:rowOff>
    </xdr:from>
    <xdr:to>
      <xdr:col>22</xdr:col>
      <xdr:colOff>170667</xdr:colOff>
      <xdr:row>91</xdr:row>
      <xdr:rowOff>170309</xdr:rowOff>
    </xdr:to>
    <xdr:pic>
      <xdr:nvPicPr>
        <xdr:cNvPr id="16" name="Picture 15">
          <a:extLst>
            <a:ext uri="{FF2B5EF4-FFF2-40B4-BE49-F238E27FC236}">
              <a16:creationId xmlns:a16="http://schemas.microsoft.com/office/drawing/2014/main" id="{00000000-0008-0000-0800-000010000000}"/>
            </a:ext>
          </a:extLst>
        </xdr:cNvPr>
        <xdr:cNvPicPr>
          <a:picLocks noChangeAspect="1"/>
        </xdr:cNvPicPr>
      </xdr:nvPicPr>
      <xdr:blipFill>
        <a:blip xmlns:r="http://schemas.openxmlformats.org/officeDocument/2006/relationships" r:embed="rId6"/>
        <a:stretch>
          <a:fillRect/>
        </a:stretch>
      </xdr:blipFill>
      <xdr:spPr>
        <a:xfrm>
          <a:off x="6924675" y="8382000"/>
          <a:ext cx="6266667" cy="912380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142875</xdr:colOff>
      <xdr:row>6</xdr:row>
      <xdr:rowOff>57150</xdr:rowOff>
    </xdr:from>
    <xdr:to>
      <xdr:col>2</xdr:col>
      <xdr:colOff>422275</xdr:colOff>
      <xdr:row>6</xdr:row>
      <xdr:rowOff>209550</xdr:rowOff>
    </xdr:to>
    <xdr:pic>
      <xdr:nvPicPr>
        <xdr:cNvPr id="4" name="Picture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1"/>
        <a:stretch>
          <a:fillRect/>
        </a:stretch>
      </xdr:blipFill>
      <xdr:spPr>
        <a:xfrm>
          <a:off x="752475" y="1428750"/>
          <a:ext cx="993775" cy="1524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95250</xdr:colOff>
      <xdr:row>4</xdr:row>
      <xdr:rowOff>161925</xdr:rowOff>
    </xdr:from>
    <xdr:to>
      <xdr:col>2</xdr:col>
      <xdr:colOff>174625</xdr:colOff>
      <xdr:row>5</xdr:row>
      <xdr:rowOff>66675</xdr:rowOff>
    </xdr:to>
    <xdr:pic>
      <xdr:nvPicPr>
        <xdr:cNvPr id="6" name="Picture 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1"/>
        <a:stretch>
          <a:fillRect/>
        </a:stretch>
      </xdr:blipFill>
      <xdr:spPr>
        <a:xfrm>
          <a:off x="276225" y="1152525"/>
          <a:ext cx="993775" cy="152400"/>
        </a:xfrm>
        <a:prstGeom prst="rect">
          <a:avLst/>
        </a:prstGeom>
      </xdr:spPr>
    </xdr:pic>
    <xdr:clientData/>
  </xdr:twoCellAnchor>
  <xdr:twoCellAnchor editAs="oneCell">
    <xdr:from>
      <xdr:col>1</xdr:col>
      <xdr:colOff>57150</xdr:colOff>
      <xdr:row>46</xdr:row>
      <xdr:rowOff>85725</xdr:rowOff>
    </xdr:from>
    <xdr:to>
      <xdr:col>2</xdr:col>
      <xdr:colOff>136525</xdr:colOff>
      <xdr:row>46</xdr:row>
      <xdr:rowOff>238125</xdr:rowOff>
    </xdr:to>
    <xdr:pic>
      <xdr:nvPicPr>
        <xdr:cNvPr id="8" name="Picture 7">
          <a:extLst>
            <a:ext uri="{FF2B5EF4-FFF2-40B4-BE49-F238E27FC236}">
              <a16:creationId xmlns:a16="http://schemas.microsoft.com/office/drawing/2014/main" id="{00000000-0008-0000-0A00-000008000000}"/>
            </a:ext>
          </a:extLst>
        </xdr:cNvPr>
        <xdr:cNvPicPr>
          <a:picLocks noChangeAspect="1"/>
        </xdr:cNvPicPr>
      </xdr:nvPicPr>
      <xdr:blipFill>
        <a:blip xmlns:r="http://schemas.openxmlformats.org/officeDocument/2006/relationships" r:embed="rId1"/>
        <a:stretch>
          <a:fillRect/>
        </a:stretch>
      </xdr:blipFill>
      <xdr:spPr>
        <a:xfrm>
          <a:off x="238125" y="10734675"/>
          <a:ext cx="993775" cy="152400"/>
        </a:xfrm>
        <a:prstGeom prst="rect">
          <a:avLst/>
        </a:prstGeom>
      </xdr:spPr>
    </xdr:pic>
    <xdr:clientData/>
  </xdr:twoCellAnchor>
  <xdr:twoCellAnchor>
    <xdr:from>
      <xdr:col>10</xdr:col>
      <xdr:colOff>161925</xdr:colOff>
      <xdr:row>15</xdr:row>
      <xdr:rowOff>190500</xdr:rowOff>
    </xdr:from>
    <xdr:to>
      <xdr:col>19</xdr:col>
      <xdr:colOff>104775</xdr:colOff>
      <xdr:row>28</xdr:row>
      <xdr:rowOff>228600</xdr:rowOff>
    </xdr:to>
    <xdr:pic>
      <xdr:nvPicPr>
        <xdr:cNvPr id="4" name="Picture 3" descr="cid:image010.png@01D4FC25.9FEB1440">
          <a:extLst>
            <a:ext uri="{FF2B5EF4-FFF2-40B4-BE49-F238E27FC236}">
              <a16:creationId xmlns:a16="http://schemas.microsoft.com/office/drawing/2014/main" id="{00000000-0008-0000-0A00-000004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7239000" y="3905250"/>
          <a:ext cx="5429250" cy="2762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190500</xdr:colOff>
      <xdr:row>57</xdr:row>
      <xdr:rowOff>171450</xdr:rowOff>
    </xdr:from>
    <xdr:to>
      <xdr:col>19</xdr:col>
      <xdr:colOff>133350</xdr:colOff>
      <xdr:row>70</xdr:row>
      <xdr:rowOff>209550</xdr:rowOff>
    </xdr:to>
    <xdr:pic>
      <xdr:nvPicPr>
        <xdr:cNvPr id="5" name="Picture 4" descr="cid:image010.png@01D4FC25.9FEB1440">
          <a:extLst>
            <a:ext uri="{FF2B5EF4-FFF2-40B4-BE49-F238E27FC236}">
              <a16:creationId xmlns:a16="http://schemas.microsoft.com/office/drawing/2014/main" id="{00000000-0008-0000-0A00-000005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7267575" y="13601700"/>
          <a:ext cx="5429250" cy="2762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95250</xdr:colOff>
      <xdr:row>4</xdr:row>
      <xdr:rowOff>171450</xdr:rowOff>
    </xdr:from>
    <xdr:to>
      <xdr:col>2</xdr:col>
      <xdr:colOff>479425</xdr:colOff>
      <xdr:row>5</xdr:row>
      <xdr:rowOff>76200</xdr:rowOff>
    </xdr:to>
    <xdr:pic>
      <xdr:nvPicPr>
        <xdr:cNvPr id="5" name="Picture 4">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1"/>
        <a:stretch>
          <a:fillRect/>
        </a:stretch>
      </xdr:blipFill>
      <xdr:spPr>
        <a:xfrm>
          <a:off x="276225" y="1143000"/>
          <a:ext cx="993775" cy="1524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9</xdr:col>
      <xdr:colOff>76200</xdr:colOff>
      <xdr:row>0</xdr:row>
      <xdr:rowOff>238125</xdr:rowOff>
    </xdr:from>
    <xdr:to>
      <xdr:col>17</xdr:col>
      <xdr:colOff>381000</xdr:colOff>
      <xdr:row>8</xdr:row>
      <xdr:rowOff>230505</xdr:rowOff>
    </xdr:to>
    <xdr:pic>
      <xdr:nvPicPr>
        <xdr:cNvPr id="10" name="Picture 9">
          <a:extLst>
            <a:ext uri="{FF2B5EF4-FFF2-40B4-BE49-F238E27FC236}">
              <a16:creationId xmlns:a16="http://schemas.microsoft.com/office/drawing/2014/main" id="{00000000-0008-0000-0C00-00000A000000}"/>
            </a:ext>
          </a:extLst>
        </xdr:cNvPr>
        <xdr:cNvPicPr/>
      </xdr:nvPicPr>
      <xdr:blipFill>
        <a:blip xmlns:r="http://schemas.openxmlformats.org/officeDocument/2006/relationships" r:embed="rId1"/>
        <a:stretch>
          <a:fillRect/>
        </a:stretch>
      </xdr:blipFill>
      <xdr:spPr>
        <a:xfrm>
          <a:off x="7239000" y="238125"/>
          <a:ext cx="5943600" cy="1725930"/>
        </a:xfrm>
        <a:prstGeom prst="rect">
          <a:avLst/>
        </a:prstGeom>
        <a:ln>
          <a:solidFill>
            <a:schemeClr val="accent1"/>
          </a:solidFill>
        </a:ln>
      </xdr:spPr>
    </xdr:pic>
    <xdr:clientData/>
  </xdr:twoCellAnchor>
  <xdr:twoCellAnchor editAs="oneCell">
    <xdr:from>
      <xdr:col>9</xdr:col>
      <xdr:colOff>66675</xdr:colOff>
      <xdr:row>52</xdr:row>
      <xdr:rowOff>209550</xdr:rowOff>
    </xdr:from>
    <xdr:to>
      <xdr:col>17</xdr:col>
      <xdr:colOff>371475</xdr:colOff>
      <xdr:row>77</xdr:row>
      <xdr:rowOff>62865</xdr:rowOff>
    </xdr:to>
    <xdr:pic>
      <xdr:nvPicPr>
        <xdr:cNvPr id="11" name="Picture 10">
          <a:extLst>
            <a:ext uri="{FF2B5EF4-FFF2-40B4-BE49-F238E27FC236}">
              <a16:creationId xmlns:a16="http://schemas.microsoft.com/office/drawing/2014/main" id="{00000000-0008-0000-0C00-00000B000000}"/>
            </a:ext>
          </a:extLst>
        </xdr:cNvPr>
        <xdr:cNvPicPr/>
      </xdr:nvPicPr>
      <xdr:blipFill>
        <a:blip xmlns:r="http://schemas.openxmlformats.org/officeDocument/2006/relationships" r:embed="rId2"/>
        <a:stretch>
          <a:fillRect/>
        </a:stretch>
      </xdr:blipFill>
      <xdr:spPr>
        <a:xfrm>
          <a:off x="7229475" y="10953750"/>
          <a:ext cx="5943600" cy="5187315"/>
        </a:xfrm>
        <a:prstGeom prst="rect">
          <a:avLst/>
        </a:prstGeom>
        <a:ln>
          <a:solidFill>
            <a:schemeClr val="accent1"/>
          </a:solidFill>
        </a:ln>
      </xdr:spPr>
    </xdr:pic>
    <xdr:clientData/>
  </xdr:twoCellAnchor>
  <xdr:twoCellAnchor editAs="oneCell">
    <xdr:from>
      <xdr:col>9</xdr:col>
      <xdr:colOff>76200</xdr:colOff>
      <xdr:row>77</xdr:row>
      <xdr:rowOff>190500</xdr:rowOff>
    </xdr:from>
    <xdr:to>
      <xdr:col>17</xdr:col>
      <xdr:colOff>381000</xdr:colOff>
      <xdr:row>97</xdr:row>
      <xdr:rowOff>57150</xdr:rowOff>
    </xdr:to>
    <xdr:pic>
      <xdr:nvPicPr>
        <xdr:cNvPr id="13" name="Picture 12">
          <a:extLst>
            <a:ext uri="{FF2B5EF4-FFF2-40B4-BE49-F238E27FC236}">
              <a16:creationId xmlns:a16="http://schemas.microsoft.com/office/drawing/2014/main" id="{00000000-0008-0000-0C00-00000D000000}"/>
            </a:ext>
          </a:extLst>
        </xdr:cNvPr>
        <xdr:cNvPicPr/>
      </xdr:nvPicPr>
      <xdr:blipFill>
        <a:blip xmlns:r="http://schemas.openxmlformats.org/officeDocument/2006/relationships" r:embed="rId3"/>
        <a:stretch>
          <a:fillRect/>
        </a:stretch>
      </xdr:blipFill>
      <xdr:spPr>
        <a:xfrm>
          <a:off x="7239000" y="16268700"/>
          <a:ext cx="5943600" cy="4095750"/>
        </a:xfrm>
        <a:prstGeom prst="rect">
          <a:avLst/>
        </a:prstGeom>
        <a:ln>
          <a:solidFill>
            <a:schemeClr val="accent1"/>
          </a:solidFill>
        </a:ln>
      </xdr:spPr>
    </xdr:pic>
    <xdr:clientData/>
  </xdr:twoCellAnchor>
  <xdr:twoCellAnchor editAs="oneCell">
    <xdr:from>
      <xdr:col>9</xdr:col>
      <xdr:colOff>85724</xdr:colOff>
      <xdr:row>9</xdr:row>
      <xdr:rowOff>104775</xdr:rowOff>
    </xdr:from>
    <xdr:to>
      <xdr:col>17</xdr:col>
      <xdr:colOff>380999</xdr:colOff>
      <xdr:row>52</xdr:row>
      <xdr:rowOff>47625</xdr:rowOff>
    </xdr:to>
    <xdr:pic>
      <xdr:nvPicPr>
        <xdr:cNvPr id="8" name="Picture 7">
          <a:extLst>
            <a:ext uri="{FF2B5EF4-FFF2-40B4-BE49-F238E27FC236}">
              <a16:creationId xmlns:a16="http://schemas.microsoft.com/office/drawing/2014/main" id="{00000000-0008-0000-0C00-000008000000}"/>
            </a:ext>
          </a:extLst>
        </xdr:cNvPr>
        <xdr:cNvPicPr/>
      </xdr:nvPicPr>
      <xdr:blipFill>
        <a:blip xmlns:r="http://schemas.openxmlformats.org/officeDocument/2006/relationships" r:embed="rId4"/>
        <a:stretch>
          <a:fillRect/>
        </a:stretch>
      </xdr:blipFill>
      <xdr:spPr>
        <a:xfrm>
          <a:off x="7248524" y="2085975"/>
          <a:ext cx="5934075" cy="8705850"/>
        </a:xfrm>
        <a:prstGeom prst="rect">
          <a:avLst/>
        </a:prstGeom>
        <a:ln>
          <a:solidFill>
            <a:schemeClr val="accent1"/>
          </a:solidFill>
        </a:ln>
      </xdr:spPr>
    </xdr:pic>
    <xdr:clientData/>
  </xdr:twoCellAnchor>
  <xdr:twoCellAnchor editAs="oneCell">
    <xdr:from>
      <xdr:col>1</xdr:col>
      <xdr:colOff>66675</xdr:colOff>
      <xdr:row>4</xdr:row>
      <xdr:rowOff>76200</xdr:rowOff>
    </xdr:from>
    <xdr:to>
      <xdr:col>2</xdr:col>
      <xdr:colOff>346075</xdr:colOff>
      <xdr:row>5</xdr:row>
      <xdr:rowOff>104775</xdr:rowOff>
    </xdr:to>
    <xdr:pic>
      <xdr:nvPicPr>
        <xdr:cNvPr id="9" name="Picture 8">
          <a:extLst>
            <a:ext uri="{FF2B5EF4-FFF2-40B4-BE49-F238E27FC236}">
              <a16:creationId xmlns:a16="http://schemas.microsoft.com/office/drawing/2014/main" id="{00000000-0008-0000-0C00-000009000000}"/>
            </a:ext>
          </a:extLst>
        </xdr:cNvPr>
        <xdr:cNvPicPr>
          <a:picLocks noChangeAspect="1"/>
        </xdr:cNvPicPr>
      </xdr:nvPicPr>
      <xdr:blipFill>
        <a:blip xmlns:r="http://schemas.openxmlformats.org/officeDocument/2006/relationships" r:embed="rId5"/>
        <a:stretch>
          <a:fillRect/>
        </a:stretch>
      </xdr:blipFill>
      <xdr:spPr>
        <a:xfrm>
          <a:off x="314325" y="1066800"/>
          <a:ext cx="993775" cy="152400"/>
        </a:xfrm>
        <a:prstGeom prst="rect">
          <a:avLst/>
        </a:prstGeom>
      </xdr:spPr>
    </xdr:pic>
    <xdr:clientData/>
  </xdr:twoCellAnchor>
  <xdr:twoCellAnchor editAs="oneCell">
    <xdr:from>
      <xdr:col>1</xdr:col>
      <xdr:colOff>57150</xdr:colOff>
      <xdr:row>49</xdr:row>
      <xdr:rowOff>47625</xdr:rowOff>
    </xdr:from>
    <xdr:to>
      <xdr:col>2</xdr:col>
      <xdr:colOff>336550</xdr:colOff>
      <xdr:row>50</xdr:row>
      <xdr:rowOff>76200</xdr:rowOff>
    </xdr:to>
    <xdr:pic>
      <xdr:nvPicPr>
        <xdr:cNvPr id="12" name="Picture 11">
          <a:extLst>
            <a:ext uri="{FF2B5EF4-FFF2-40B4-BE49-F238E27FC236}">
              <a16:creationId xmlns:a16="http://schemas.microsoft.com/office/drawing/2014/main" id="{00000000-0008-0000-0C00-00000C000000}"/>
            </a:ext>
          </a:extLst>
        </xdr:cNvPr>
        <xdr:cNvPicPr>
          <a:picLocks noChangeAspect="1"/>
        </xdr:cNvPicPr>
      </xdr:nvPicPr>
      <xdr:blipFill>
        <a:blip xmlns:r="http://schemas.openxmlformats.org/officeDocument/2006/relationships" r:embed="rId5"/>
        <a:stretch>
          <a:fillRect/>
        </a:stretch>
      </xdr:blipFill>
      <xdr:spPr>
        <a:xfrm>
          <a:off x="304800" y="10296525"/>
          <a:ext cx="993775" cy="1524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12</xdr:col>
      <xdr:colOff>9525</xdr:colOff>
      <xdr:row>16</xdr:row>
      <xdr:rowOff>133350</xdr:rowOff>
    </xdr:from>
    <xdr:to>
      <xdr:col>23</xdr:col>
      <xdr:colOff>65830</xdr:colOff>
      <xdr:row>41</xdr:row>
      <xdr:rowOff>47031</xdr:rowOff>
    </xdr:to>
    <xdr:pic>
      <xdr:nvPicPr>
        <xdr:cNvPr id="7" name="Picture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1"/>
        <a:stretch>
          <a:fillRect/>
        </a:stretch>
      </xdr:blipFill>
      <xdr:spPr>
        <a:xfrm>
          <a:off x="5857875" y="3219450"/>
          <a:ext cx="6761905" cy="4752381"/>
        </a:xfrm>
        <a:prstGeom prst="rect">
          <a:avLst/>
        </a:prstGeom>
        <a:ln>
          <a:solidFill>
            <a:schemeClr val="accent1"/>
          </a:solidFill>
        </a:ln>
      </xdr:spPr>
    </xdr:pic>
    <xdr:clientData/>
  </xdr:twoCellAnchor>
  <xdr:twoCellAnchor editAs="oneCell">
    <xdr:from>
      <xdr:col>12</xdr:col>
      <xdr:colOff>28575</xdr:colOff>
      <xdr:row>64</xdr:row>
      <xdr:rowOff>66675</xdr:rowOff>
    </xdr:from>
    <xdr:to>
      <xdr:col>23</xdr:col>
      <xdr:colOff>84880</xdr:colOff>
      <xdr:row>88</xdr:row>
      <xdr:rowOff>170856</xdr:rowOff>
    </xdr:to>
    <xdr:pic>
      <xdr:nvPicPr>
        <xdr:cNvPr id="9" name="Picture 8">
          <a:extLst>
            <a:ext uri="{FF2B5EF4-FFF2-40B4-BE49-F238E27FC236}">
              <a16:creationId xmlns:a16="http://schemas.microsoft.com/office/drawing/2014/main" id="{00000000-0008-0000-0D00-000009000000}"/>
            </a:ext>
          </a:extLst>
        </xdr:cNvPr>
        <xdr:cNvPicPr>
          <a:picLocks noChangeAspect="1"/>
        </xdr:cNvPicPr>
      </xdr:nvPicPr>
      <xdr:blipFill>
        <a:blip xmlns:r="http://schemas.openxmlformats.org/officeDocument/2006/relationships" r:embed="rId1"/>
        <a:stretch>
          <a:fillRect/>
        </a:stretch>
      </xdr:blipFill>
      <xdr:spPr>
        <a:xfrm>
          <a:off x="5876925" y="12458700"/>
          <a:ext cx="6761905" cy="4752381"/>
        </a:xfrm>
        <a:prstGeom prst="rect">
          <a:avLst/>
        </a:prstGeom>
        <a:ln>
          <a:solidFill>
            <a:schemeClr val="accent1"/>
          </a:solidFill>
        </a:ln>
      </xdr:spPr>
    </xdr:pic>
    <xdr:clientData/>
  </xdr:twoCellAnchor>
  <xdr:twoCellAnchor editAs="oneCell">
    <xdr:from>
      <xdr:col>12</xdr:col>
      <xdr:colOff>0</xdr:colOff>
      <xdr:row>4</xdr:row>
      <xdr:rowOff>190500</xdr:rowOff>
    </xdr:from>
    <xdr:to>
      <xdr:col>23</xdr:col>
      <xdr:colOff>208686</xdr:colOff>
      <xdr:row>16</xdr:row>
      <xdr:rowOff>9258</xdr:rowOff>
    </xdr:to>
    <xdr:pic>
      <xdr:nvPicPr>
        <xdr:cNvPr id="5" name="Picture 4">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2"/>
        <a:stretch>
          <a:fillRect/>
        </a:stretch>
      </xdr:blipFill>
      <xdr:spPr>
        <a:xfrm>
          <a:off x="5848350" y="962025"/>
          <a:ext cx="6914286" cy="2133333"/>
        </a:xfrm>
        <a:prstGeom prst="rect">
          <a:avLst/>
        </a:prstGeom>
        <a:ln>
          <a:solidFill>
            <a:schemeClr val="accent1"/>
          </a:solidFill>
        </a:ln>
      </xdr:spPr>
    </xdr:pic>
    <xdr:clientData/>
  </xdr:twoCellAnchor>
  <xdr:twoCellAnchor editAs="oneCell">
    <xdr:from>
      <xdr:col>11</xdr:col>
      <xdr:colOff>133350</xdr:colOff>
      <xdr:row>52</xdr:row>
      <xdr:rowOff>152400</xdr:rowOff>
    </xdr:from>
    <xdr:to>
      <xdr:col>23</xdr:col>
      <xdr:colOff>189636</xdr:colOff>
      <xdr:row>63</xdr:row>
      <xdr:rowOff>161658</xdr:rowOff>
    </xdr:to>
    <xdr:pic>
      <xdr:nvPicPr>
        <xdr:cNvPr id="8" name="Picture 7">
          <a:extLst>
            <a:ext uri="{FF2B5EF4-FFF2-40B4-BE49-F238E27FC236}">
              <a16:creationId xmlns:a16="http://schemas.microsoft.com/office/drawing/2014/main" id="{00000000-0008-0000-0D00-000008000000}"/>
            </a:ext>
          </a:extLst>
        </xdr:cNvPr>
        <xdr:cNvPicPr>
          <a:picLocks noChangeAspect="1"/>
        </xdr:cNvPicPr>
      </xdr:nvPicPr>
      <xdr:blipFill>
        <a:blip xmlns:r="http://schemas.openxmlformats.org/officeDocument/2006/relationships" r:embed="rId2"/>
        <a:stretch>
          <a:fillRect/>
        </a:stretch>
      </xdr:blipFill>
      <xdr:spPr>
        <a:xfrm>
          <a:off x="5829300" y="10229850"/>
          <a:ext cx="6914286" cy="2133333"/>
        </a:xfrm>
        <a:prstGeom prst="rect">
          <a:avLst/>
        </a:prstGeom>
      </xdr:spPr>
    </xdr:pic>
    <xdr:clientData/>
  </xdr:twoCellAnchor>
  <xdr:twoCellAnchor editAs="oneCell">
    <xdr:from>
      <xdr:col>1</xdr:col>
      <xdr:colOff>57150</xdr:colOff>
      <xdr:row>5</xdr:row>
      <xdr:rowOff>66675</xdr:rowOff>
    </xdr:from>
    <xdr:to>
      <xdr:col>2</xdr:col>
      <xdr:colOff>441325</xdr:colOff>
      <xdr:row>6</xdr:row>
      <xdr:rowOff>28575</xdr:rowOff>
    </xdr:to>
    <xdr:pic>
      <xdr:nvPicPr>
        <xdr:cNvPr id="10" name="Picture 9">
          <a:extLst>
            <a:ext uri="{FF2B5EF4-FFF2-40B4-BE49-F238E27FC236}">
              <a16:creationId xmlns:a16="http://schemas.microsoft.com/office/drawing/2014/main" id="{00000000-0008-0000-0D00-00000A000000}"/>
            </a:ext>
          </a:extLst>
        </xdr:cNvPr>
        <xdr:cNvPicPr>
          <a:picLocks noChangeAspect="1"/>
        </xdr:cNvPicPr>
      </xdr:nvPicPr>
      <xdr:blipFill>
        <a:blip xmlns:r="http://schemas.openxmlformats.org/officeDocument/2006/relationships" r:embed="rId3"/>
        <a:stretch>
          <a:fillRect/>
        </a:stretch>
      </xdr:blipFill>
      <xdr:spPr>
        <a:xfrm>
          <a:off x="495300" y="1038225"/>
          <a:ext cx="993775" cy="152400"/>
        </a:xfrm>
        <a:prstGeom prst="rect">
          <a:avLst/>
        </a:prstGeom>
      </xdr:spPr>
    </xdr:pic>
    <xdr:clientData/>
  </xdr:twoCellAnchor>
  <xdr:twoCellAnchor editAs="oneCell">
    <xdr:from>
      <xdr:col>1</xdr:col>
      <xdr:colOff>76200</xdr:colOff>
      <xdr:row>53</xdr:row>
      <xdr:rowOff>76200</xdr:rowOff>
    </xdr:from>
    <xdr:to>
      <xdr:col>2</xdr:col>
      <xdr:colOff>460375</xdr:colOff>
      <xdr:row>54</xdr:row>
      <xdr:rowOff>38100</xdr:rowOff>
    </xdr:to>
    <xdr:pic>
      <xdr:nvPicPr>
        <xdr:cNvPr id="11" name="Picture 10">
          <a:extLst>
            <a:ext uri="{FF2B5EF4-FFF2-40B4-BE49-F238E27FC236}">
              <a16:creationId xmlns:a16="http://schemas.microsoft.com/office/drawing/2014/main" id="{00000000-0008-0000-0D00-00000B000000}"/>
            </a:ext>
          </a:extLst>
        </xdr:cNvPr>
        <xdr:cNvPicPr>
          <a:picLocks noChangeAspect="1"/>
        </xdr:cNvPicPr>
      </xdr:nvPicPr>
      <xdr:blipFill>
        <a:blip xmlns:r="http://schemas.openxmlformats.org/officeDocument/2006/relationships" r:embed="rId3"/>
        <a:stretch>
          <a:fillRect/>
        </a:stretch>
      </xdr:blipFill>
      <xdr:spPr>
        <a:xfrm>
          <a:off x="514350" y="10353675"/>
          <a:ext cx="993775" cy="15240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85725</xdr:colOff>
      <xdr:row>1</xdr:row>
      <xdr:rowOff>19050</xdr:rowOff>
    </xdr:from>
    <xdr:to>
      <xdr:col>17</xdr:col>
      <xdr:colOff>542925</xdr:colOff>
      <xdr:row>7</xdr:row>
      <xdr:rowOff>147320</xdr:rowOff>
    </xdr:to>
    <xdr:pic>
      <xdr:nvPicPr>
        <xdr:cNvPr id="10" name="Picture 9">
          <a:extLst>
            <a:ext uri="{FF2B5EF4-FFF2-40B4-BE49-F238E27FC236}">
              <a16:creationId xmlns:a16="http://schemas.microsoft.com/office/drawing/2014/main" id="{00000000-0008-0000-0E00-00000A000000}"/>
            </a:ext>
          </a:extLst>
        </xdr:cNvPr>
        <xdr:cNvPicPr/>
      </xdr:nvPicPr>
      <xdr:blipFill>
        <a:blip xmlns:r="http://schemas.openxmlformats.org/officeDocument/2006/relationships" r:embed="rId1"/>
        <a:stretch>
          <a:fillRect/>
        </a:stretch>
      </xdr:blipFill>
      <xdr:spPr>
        <a:xfrm>
          <a:off x="6915150" y="266700"/>
          <a:ext cx="6886575" cy="1366520"/>
        </a:xfrm>
        <a:prstGeom prst="rect">
          <a:avLst/>
        </a:prstGeom>
        <a:ln>
          <a:solidFill>
            <a:schemeClr val="accent1"/>
          </a:solidFill>
        </a:ln>
      </xdr:spPr>
    </xdr:pic>
    <xdr:clientData/>
  </xdr:twoCellAnchor>
  <xdr:twoCellAnchor editAs="oneCell">
    <xdr:from>
      <xdr:col>8</xdr:col>
      <xdr:colOff>95250</xdr:colOff>
      <xdr:row>50</xdr:row>
      <xdr:rowOff>85725</xdr:rowOff>
    </xdr:from>
    <xdr:to>
      <xdr:col>17</xdr:col>
      <xdr:colOff>552450</xdr:colOff>
      <xdr:row>73</xdr:row>
      <xdr:rowOff>22225</xdr:rowOff>
    </xdr:to>
    <xdr:pic>
      <xdr:nvPicPr>
        <xdr:cNvPr id="12" name="Picture 11">
          <a:extLst>
            <a:ext uri="{FF2B5EF4-FFF2-40B4-BE49-F238E27FC236}">
              <a16:creationId xmlns:a16="http://schemas.microsoft.com/office/drawing/2014/main" id="{00000000-0008-0000-0E00-00000C000000}"/>
            </a:ext>
          </a:extLst>
        </xdr:cNvPr>
        <xdr:cNvPicPr/>
      </xdr:nvPicPr>
      <xdr:blipFill>
        <a:blip xmlns:r="http://schemas.openxmlformats.org/officeDocument/2006/relationships" r:embed="rId2"/>
        <a:stretch>
          <a:fillRect/>
        </a:stretch>
      </xdr:blipFill>
      <xdr:spPr>
        <a:xfrm>
          <a:off x="6924675" y="10058400"/>
          <a:ext cx="6886575" cy="4518025"/>
        </a:xfrm>
        <a:prstGeom prst="rect">
          <a:avLst/>
        </a:prstGeom>
        <a:ln>
          <a:solidFill>
            <a:schemeClr val="accent1"/>
          </a:solidFill>
        </a:ln>
      </xdr:spPr>
    </xdr:pic>
    <xdr:clientData/>
  </xdr:twoCellAnchor>
  <xdr:twoCellAnchor editAs="oneCell">
    <xdr:from>
      <xdr:col>8</xdr:col>
      <xdr:colOff>95251</xdr:colOff>
      <xdr:row>8</xdr:row>
      <xdr:rowOff>19050</xdr:rowOff>
    </xdr:from>
    <xdr:to>
      <xdr:col>17</xdr:col>
      <xdr:colOff>552451</xdr:colOff>
      <xdr:row>50</xdr:row>
      <xdr:rowOff>47625</xdr:rowOff>
    </xdr:to>
    <xdr:pic>
      <xdr:nvPicPr>
        <xdr:cNvPr id="13" name="Picture 12">
          <a:extLst>
            <a:ext uri="{FF2B5EF4-FFF2-40B4-BE49-F238E27FC236}">
              <a16:creationId xmlns:a16="http://schemas.microsoft.com/office/drawing/2014/main" id="{00000000-0008-0000-0E00-00000D000000}"/>
            </a:ext>
          </a:extLst>
        </xdr:cNvPr>
        <xdr:cNvPicPr/>
      </xdr:nvPicPr>
      <xdr:blipFill>
        <a:blip xmlns:r="http://schemas.openxmlformats.org/officeDocument/2006/relationships" r:embed="rId3"/>
        <a:stretch>
          <a:fillRect/>
        </a:stretch>
      </xdr:blipFill>
      <xdr:spPr>
        <a:xfrm>
          <a:off x="6924676" y="1752600"/>
          <a:ext cx="6886575" cy="8153400"/>
        </a:xfrm>
        <a:prstGeom prst="rect">
          <a:avLst/>
        </a:prstGeom>
        <a:ln>
          <a:solidFill>
            <a:schemeClr val="accent1"/>
          </a:solidFill>
        </a:ln>
      </xdr:spPr>
    </xdr:pic>
    <xdr:clientData/>
  </xdr:twoCellAnchor>
  <xdr:twoCellAnchor editAs="oneCell">
    <xdr:from>
      <xdr:col>1</xdr:col>
      <xdr:colOff>104775</xdr:colOff>
      <xdr:row>4</xdr:row>
      <xdr:rowOff>85725</xdr:rowOff>
    </xdr:from>
    <xdr:to>
      <xdr:col>2</xdr:col>
      <xdr:colOff>488950</xdr:colOff>
      <xdr:row>5</xdr:row>
      <xdr:rowOff>114300</xdr:rowOff>
    </xdr:to>
    <xdr:pic>
      <xdr:nvPicPr>
        <xdr:cNvPr id="7" name="Picture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4"/>
        <a:stretch>
          <a:fillRect/>
        </a:stretch>
      </xdr:blipFill>
      <xdr:spPr>
        <a:xfrm>
          <a:off x="285750" y="1323975"/>
          <a:ext cx="1098550" cy="152400"/>
        </a:xfrm>
        <a:prstGeom prst="rect">
          <a:avLst/>
        </a:prstGeom>
      </xdr:spPr>
    </xdr:pic>
    <xdr:clientData/>
  </xdr:twoCellAnchor>
  <xdr:oneCellAnchor>
    <xdr:from>
      <xdr:col>1</xdr:col>
      <xdr:colOff>104775</xdr:colOff>
      <xdr:row>50</xdr:row>
      <xdr:rowOff>85725</xdr:rowOff>
    </xdr:from>
    <xdr:ext cx="1098550" cy="152400"/>
    <xdr:pic>
      <xdr:nvPicPr>
        <xdr:cNvPr id="8" name="Picture 7">
          <a:extLst>
            <a:ext uri="{FF2B5EF4-FFF2-40B4-BE49-F238E27FC236}">
              <a16:creationId xmlns:a16="http://schemas.microsoft.com/office/drawing/2014/main" id="{00000000-0008-0000-0E00-000008000000}"/>
            </a:ext>
          </a:extLst>
        </xdr:cNvPr>
        <xdr:cNvPicPr>
          <a:picLocks noChangeAspect="1"/>
        </xdr:cNvPicPr>
      </xdr:nvPicPr>
      <xdr:blipFill>
        <a:blip xmlns:r="http://schemas.openxmlformats.org/officeDocument/2006/relationships" r:embed="rId4"/>
        <a:stretch>
          <a:fillRect/>
        </a:stretch>
      </xdr:blipFill>
      <xdr:spPr>
        <a:xfrm>
          <a:off x="285750" y="10744200"/>
          <a:ext cx="1098550" cy="152400"/>
        </a:xfrm>
        <a:prstGeom prst="rect">
          <a:avLst/>
        </a:prstGeom>
      </xdr:spPr>
    </xdr:pic>
    <xdr:clientData/>
  </xdr:oneCellAnchor>
  <xdr:oneCellAnchor>
    <xdr:from>
      <xdr:col>1</xdr:col>
      <xdr:colOff>104775</xdr:colOff>
      <xdr:row>50</xdr:row>
      <xdr:rowOff>85725</xdr:rowOff>
    </xdr:from>
    <xdr:ext cx="1098550" cy="152400"/>
    <xdr:pic>
      <xdr:nvPicPr>
        <xdr:cNvPr id="9" name="Picture 8">
          <a:extLst>
            <a:ext uri="{FF2B5EF4-FFF2-40B4-BE49-F238E27FC236}">
              <a16:creationId xmlns:a16="http://schemas.microsoft.com/office/drawing/2014/main" id="{00000000-0008-0000-0E00-000009000000}"/>
            </a:ext>
          </a:extLst>
        </xdr:cNvPr>
        <xdr:cNvPicPr>
          <a:picLocks noChangeAspect="1"/>
        </xdr:cNvPicPr>
      </xdr:nvPicPr>
      <xdr:blipFill>
        <a:blip xmlns:r="http://schemas.openxmlformats.org/officeDocument/2006/relationships" r:embed="rId4"/>
        <a:stretch>
          <a:fillRect/>
        </a:stretch>
      </xdr:blipFill>
      <xdr:spPr>
        <a:xfrm>
          <a:off x="285750" y="10744200"/>
          <a:ext cx="1098550" cy="152400"/>
        </a:xfrm>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twoCellAnchor editAs="oneCell">
    <xdr:from>
      <xdr:col>10</xdr:col>
      <xdr:colOff>57150</xdr:colOff>
      <xdr:row>1</xdr:row>
      <xdr:rowOff>28575</xdr:rowOff>
    </xdr:from>
    <xdr:to>
      <xdr:col>17</xdr:col>
      <xdr:colOff>495300</xdr:colOff>
      <xdr:row>4</xdr:row>
      <xdr:rowOff>149860</xdr:rowOff>
    </xdr:to>
    <xdr:pic>
      <xdr:nvPicPr>
        <xdr:cNvPr id="18" name="Picture 17">
          <a:extLst>
            <a:ext uri="{FF2B5EF4-FFF2-40B4-BE49-F238E27FC236}">
              <a16:creationId xmlns:a16="http://schemas.microsoft.com/office/drawing/2014/main" id="{00000000-0008-0000-0F00-000012000000}"/>
            </a:ext>
          </a:extLst>
        </xdr:cNvPr>
        <xdr:cNvPicPr/>
      </xdr:nvPicPr>
      <xdr:blipFill>
        <a:blip xmlns:r="http://schemas.openxmlformats.org/officeDocument/2006/relationships" r:embed="rId1"/>
        <a:stretch>
          <a:fillRect/>
        </a:stretch>
      </xdr:blipFill>
      <xdr:spPr>
        <a:xfrm>
          <a:off x="7334250" y="276225"/>
          <a:ext cx="5943600" cy="864235"/>
        </a:xfrm>
        <a:prstGeom prst="rect">
          <a:avLst/>
        </a:prstGeom>
      </xdr:spPr>
    </xdr:pic>
    <xdr:clientData/>
  </xdr:twoCellAnchor>
  <xdr:twoCellAnchor editAs="oneCell">
    <xdr:from>
      <xdr:col>10</xdr:col>
      <xdr:colOff>38100</xdr:colOff>
      <xdr:row>5</xdr:row>
      <xdr:rowOff>57150</xdr:rowOff>
    </xdr:from>
    <xdr:to>
      <xdr:col>17</xdr:col>
      <xdr:colOff>113030</xdr:colOff>
      <xdr:row>26</xdr:row>
      <xdr:rowOff>94615</xdr:rowOff>
    </xdr:to>
    <xdr:pic>
      <xdr:nvPicPr>
        <xdr:cNvPr id="19" name="Picture 18">
          <a:extLst>
            <a:ext uri="{FF2B5EF4-FFF2-40B4-BE49-F238E27FC236}">
              <a16:creationId xmlns:a16="http://schemas.microsoft.com/office/drawing/2014/main" id="{00000000-0008-0000-0F00-000013000000}"/>
            </a:ext>
          </a:extLst>
        </xdr:cNvPr>
        <xdr:cNvPicPr/>
      </xdr:nvPicPr>
      <xdr:blipFill>
        <a:blip xmlns:r="http://schemas.openxmlformats.org/officeDocument/2006/relationships" r:embed="rId2"/>
        <a:stretch>
          <a:fillRect/>
        </a:stretch>
      </xdr:blipFill>
      <xdr:spPr>
        <a:xfrm>
          <a:off x="7315200" y="1295400"/>
          <a:ext cx="5580380" cy="4504690"/>
        </a:xfrm>
        <a:prstGeom prst="rect">
          <a:avLst/>
        </a:prstGeom>
      </xdr:spPr>
    </xdr:pic>
    <xdr:clientData/>
  </xdr:twoCellAnchor>
  <xdr:twoCellAnchor editAs="oneCell">
    <xdr:from>
      <xdr:col>10</xdr:col>
      <xdr:colOff>9525</xdr:colOff>
      <xdr:row>26</xdr:row>
      <xdr:rowOff>123825</xdr:rowOff>
    </xdr:from>
    <xdr:to>
      <xdr:col>15</xdr:col>
      <xdr:colOff>361315</xdr:colOff>
      <xdr:row>57</xdr:row>
      <xdr:rowOff>179705</xdr:rowOff>
    </xdr:to>
    <xdr:pic>
      <xdr:nvPicPr>
        <xdr:cNvPr id="20" name="Picture 19">
          <a:extLst>
            <a:ext uri="{FF2B5EF4-FFF2-40B4-BE49-F238E27FC236}">
              <a16:creationId xmlns:a16="http://schemas.microsoft.com/office/drawing/2014/main" id="{00000000-0008-0000-0F00-000014000000}"/>
            </a:ext>
          </a:extLst>
        </xdr:cNvPr>
        <xdr:cNvPicPr/>
      </xdr:nvPicPr>
      <xdr:blipFill>
        <a:blip xmlns:r="http://schemas.openxmlformats.org/officeDocument/2006/relationships" r:embed="rId3"/>
        <a:stretch>
          <a:fillRect/>
        </a:stretch>
      </xdr:blipFill>
      <xdr:spPr>
        <a:xfrm>
          <a:off x="7286625" y="5829300"/>
          <a:ext cx="4428490" cy="6075680"/>
        </a:xfrm>
        <a:prstGeom prst="rect">
          <a:avLst/>
        </a:prstGeom>
        <a:ln>
          <a:noFill/>
        </a:ln>
      </xdr:spPr>
    </xdr:pic>
    <xdr:clientData/>
  </xdr:twoCellAnchor>
  <xdr:twoCellAnchor editAs="oneCell">
    <xdr:from>
      <xdr:col>10</xdr:col>
      <xdr:colOff>38100</xdr:colOff>
      <xdr:row>59</xdr:row>
      <xdr:rowOff>19050</xdr:rowOff>
    </xdr:from>
    <xdr:to>
      <xdr:col>15</xdr:col>
      <xdr:colOff>361315</xdr:colOff>
      <xdr:row>69</xdr:row>
      <xdr:rowOff>104140</xdr:rowOff>
    </xdr:to>
    <xdr:pic>
      <xdr:nvPicPr>
        <xdr:cNvPr id="21" name="Picture 20">
          <a:extLst>
            <a:ext uri="{FF2B5EF4-FFF2-40B4-BE49-F238E27FC236}">
              <a16:creationId xmlns:a16="http://schemas.microsoft.com/office/drawing/2014/main" id="{00000000-0008-0000-0F00-000015000000}"/>
            </a:ext>
          </a:extLst>
        </xdr:cNvPr>
        <xdr:cNvPicPr/>
      </xdr:nvPicPr>
      <xdr:blipFill>
        <a:blip xmlns:r="http://schemas.openxmlformats.org/officeDocument/2006/relationships" r:embed="rId4"/>
        <a:stretch>
          <a:fillRect/>
        </a:stretch>
      </xdr:blipFill>
      <xdr:spPr>
        <a:xfrm>
          <a:off x="7315200" y="11944350"/>
          <a:ext cx="4399915" cy="2437765"/>
        </a:xfrm>
        <a:prstGeom prst="rect">
          <a:avLst/>
        </a:prstGeom>
      </xdr:spPr>
    </xdr:pic>
    <xdr:clientData/>
  </xdr:twoCellAnchor>
  <xdr:twoCellAnchor editAs="oneCell">
    <xdr:from>
      <xdr:col>10</xdr:col>
      <xdr:colOff>19050</xdr:colOff>
      <xdr:row>70</xdr:row>
      <xdr:rowOff>9525</xdr:rowOff>
    </xdr:from>
    <xdr:to>
      <xdr:col>16</xdr:col>
      <xdr:colOff>408305</xdr:colOff>
      <xdr:row>75</xdr:row>
      <xdr:rowOff>8890</xdr:rowOff>
    </xdr:to>
    <xdr:pic>
      <xdr:nvPicPr>
        <xdr:cNvPr id="22" name="Picture 21">
          <a:extLst>
            <a:ext uri="{FF2B5EF4-FFF2-40B4-BE49-F238E27FC236}">
              <a16:creationId xmlns:a16="http://schemas.microsoft.com/office/drawing/2014/main" id="{00000000-0008-0000-0F00-000016000000}"/>
            </a:ext>
          </a:extLst>
        </xdr:cNvPr>
        <xdr:cNvPicPr/>
      </xdr:nvPicPr>
      <xdr:blipFill>
        <a:blip xmlns:r="http://schemas.openxmlformats.org/officeDocument/2006/relationships" r:embed="rId5"/>
        <a:stretch>
          <a:fillRect/>
        </a:stretch>
      </xdr:blipFill>
      <xdr:spPr>
        <a:xfrm>
          <a:off x="7296150" y="14535150"/>
          <a:ext cx="5180330" cy="999490"/>
        </a:xfrm>
        <a:prstGeom prst="rect">
          <a:avLst/>
        </a:prstGeom>
      </xdr:spPr>
    </xdr:pic>
    <xdr:clientData/>
  </xdr:twoCellAnchor>
  <xdr:twoCellAnchor editAs="oneCell">
    <xdr:from>
      <xdr:col>10</xdr:col>
      <xdr:colOff>19050</xdr:colOff>
      <xdr:row>76</xdr:row>
      <xdr:rowOff>19050</xdr:rowOff>
    </xdr:from>
    <xdr:to>
      <xdr:col>17</xdr:col>
      <xdr:colOff>457200</xdr:colOff>
      <xdr:row>82</xdr:row>
      <xdr:rowOff>57785</xdr:rowOff>
    </xdr:to>
    <xdr:pic>
      <xdr:nvPicPr>
        <xdr:cNvPr id="23" name="Picture 22">
          <a:extLst>
            <a:ext uri="{FF2B5EF4-FFF2-40B4-BE49-F238E27FC236}">
              <a16:creationId xmlns:a16="http://schemas.microsoft.com/office/drawing/2014/main" id="{00000000-0008-0000-0F00-000017000000}"/>
            </a:ext>
          </a:extLst>
        </xdr:cNvPr>
        <xdr:cNvPicPr/>
      </xdr:nvPicPr>
      <xdr:blipFill>
        <a:blip xmlns:r="http://schemas.openxmlformats.org/officeDocument/2006/relationships" r:embed="rId6"/>
        <a:stretch>
          <a:fillRect/>
        </a:stretch>
      </xdr:blipFill>
      <xdr:spPr>
        <a:xfrm>
          <a:off x="7448550" y="15963900"/>
          <a:ext cx="5943600" cy="1076960"/>
        </a:xfrm>
        <a:prstGeom prst="rect">
          <a:avLst/>
        </a:prstGeom>
      </xdr:spPr>
    </xdr:pic>
    <xdr:clientData/>
  </xdr:twoCellAnchor>
  <xdr:twoCellAnchor editAs="oneCell">
    <xdr:from>
      <xdr:col>1</xdr:col>
      <xdr:colOff>66675</xdr:colOff>
      <xdr:row>6</xdr:row>
      <xdr:rowOff>0</xdr:rowOff>
    </xdr:from>
    <xdr:to>
      <xdr:col>2</xdr:col>
      <xdr:colOff>346075</xdr:colOff>
      <xdr:row>6</xdr:row>
      <xdr:rowOff>133350</xdr:rowOff>
    </xdr:to>
    <xdr:pic>
      <xdr:nvPicPr>
        <xdr:cNvPr id="12" name="Picture 11">
          <a:extLst>
            <a:ext uri="{FF2B5EF4-FFF2-40B4-BE49-F238E27FC236}">
              <a16:creationId xmlns:a16="http://schemas.microsoft.com/office/drawing/2014/main" id="{00000000-0008-0000-0F00-00000C000000}"/>
            </a:ext>
          </a:extLst>
        </xdr:cNvPr>
        <xdr:cNvPicPr>
          <a:picLocks noChangeAspect="1"/>
        </xdr:cNvPicPr>
      </xdr:nvPicPr>
      <xdr:blipFill>
        <a:blip xmlns:r="http://schemas.openxmlformats.org/officeDocument/2006/relationships" r:embed="rId7"/>
        <a:stretch>
          <a:fillRect/>
        </a:stretch>
      </xdr:blipFill>
      <xdr:spPr>
        <a:xfrm>
          <a:off x="247650" y="1362075"/>
          <a:ext cx="993775" cy="133350"/>
        </a:xfrm>
        <a:prstGeom prst="rect">
          <a:avLst/>
        </a:prstGeom>
      </xdr:spPr>
    </xdr:pic>
    <xdr:clientData/>
  </xdr:twoCellAnchor>
  <xdr:twoCellAnchor editAs="oneCell">
    <xdr:from>
      <xdr:col>1</xdr:col>
      <xdr:colOff>66675</xdr:colOff>
      <xdr:row>52</xdr:row>
      <xdr:rowOff>114300</xdr:rowOff>
    </xdr:from>
    <xdr:to>
      <xdr:col>2</xdr:col>
      <xdr:colOff>346075</xdr:colOff>
      <xdr:row>53</xdr:row>
      <xdr:rowOff>142875</xdr:rowOff>
    </xdr:to>
    <xdr:pic>
      <xdr:nvPicPr>
        <xdr:cNvPr id="13" name="Picture 12">
          <a:extLst>
            <a:ext uri="{FF2B5EF4-FFF2-40B4-BE49-F238E27FC236}">
              <a16:creationId xmlns:a16="http://schemas.microsoft.com/office/drawing/2014/main" id="{00000000-0008-0000-0F00-00000D000000}"/>
            </a:ext>
          </a:extLst>
        </xdr:cNvPr>
        <xdr:cNvPicPr>
          <a:picLocks noChangeAspect="1"/>
        </xdr:cNvPicPr>
      </xdr:nvPicPr>
      <xdr:blipFill>
        <a:blip xmlns:r="http://schemas.openxmlformats.org/officeDocument/2006/relationships" r:embed="rId7"/>
        <a:stretch>
          <a:fillRect/>
        </a:stretch>
      </xdr:blipFill>
      <xdr:spPr>
        <a:xfrm>
          <a:off x="247650" y="10925175"/>
          <a:ext cx="993775" cy="15240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9</xdr:col>
      <xdr:colOff>133350</xdr:colOff>
      <xdr:row>7</xdr:row>
      <xdr:rowOff>19050</xdr:rowOff>
    </xdr:from>
    <xdr:to>
      <xdr:col>16</xdr:col>
      <xdr:colOff>142875</xdr:colOff>
      <xdr:row>37</xdr:row>
      <xdr:rowOff>64770</xdr:rowOff>
    </xdr:to>
    <xdr:pic>
      <xdr:nvPicPr>
        <xdr:cNvPr id="18" name="Picture 17">
          <a:extLst>
            <a:ext uri="{FF2B5EF4-FFF2-40B4-BE49-F238E27FC236}">
              <a16:creationId xmlns:a16="http://schemas.microsoft.com/office/drawing/2014/main" id="{00000000-0008-0000-1000-000012000000}"/>
            </a:ext>
          </a:extLst>
        </xdr:cNvPr>
        <xdr:cNvPicPr/>
      </xdr:nvPicPr>
      <xdr:blipFill>
        <a:blip xmlns:r="http://schemas.openxmlformats.org/officeDocument/2006/relationships" r:embed="rId1"/>
        <a:stretch>
          <a:fillRect/>
        </a:stretch>
      </xdr:blipFill>
      <xdr:spPr>
        <a:xfrm>
          <a:off x="6896100" y="1752600"/>
          <a:ext cx="5943600" cy="6484620"/>
        </a:xfrm>
        <a:prstGeom prst="rect">
          <a:avLst/>
        </a:prstGeom>
        <a:ln>
          <a:solidFill>
            <a:schemeClr val="accent1"/>
          </a:solidFill>
        </a:ln>
      </xdr:spPr>
    </xdr:pic>
    <xdr:clientData/>
  </xdr:twoCellAnchor>
  <xdr:twoCellAnchor editAs="oneCell">
    <xdr:from>
      <xdr:col>9</xdr:col>
      <xdr:colOff>171450</xdr:colOff>
      <xdr:row>47</xdr:row>
      <xdr:rowOff>28575</xdr:rowOff>
    </xdr:from>
    <xdr:to>
      <xdr:col>16</xdr:col>
      <xdr:colOff>180975</xdr:colOff>
      <xdr:row>75</xdr:row>
      <xdr:rowOff>96520</xdr:rowOff>
    </xdr:to>
    <xdr:pic>
      <xdr:nvPicPr>
        <xdr:cNvPr id="19" name="Picture 18">
          <a:extLst>
            <a:ext uri="{FF2B5EF4-FFF2-40B4-BE49-F238E27FC236}">
              <a16:creationId xmlns:a16="http://schemas.microsoft.com/office/drawing/2014/main" id="{00000000-0008-0000-1000-000013000000}"/>
            </a:ext>
          </a:extLst>
        </xdr:cNvPr>
        <xdr:cNvPicPr/>
      </xdr:nvPicPr>
      <xdr:blipFill>
        <a:blip xmlns:r="http://schemas.openxmlformats.org/officeDocument/2006/relationships" r:embed="rId2"/>
        <a:stretch>
          <a:fillRect/>
        </a:stretch>
      </xdr:blipFill>
      <xdr:spPr>
        <a:xfrm>
          <a:off x="6934200" y="10334625"/>
          <a:ext cx="5943600" cy="5640070"/>
        </a:xfrm>
        <a:prstGeom prst="rect">
          <a:avLst/>
        </a:prstGeom>
        <a:ln>
          <a:solidFill>
            <a:schemeClr val="accent1"/>
          </a:solidFill>
        </a:ln>
      </xdr:spPr>
    </xdr:pic>
    <xdr:clientData/>
  </xdr:twoCellAnchor>
  <xdr:twoCellAnchor editAs="oneCell">
    <xdr:from>
      <xdr:col>9</xdr:col>
      <xdr:colOff>142875</xdr:colOff>
      <xdr:row>89</xdr:row>
      <xdr:rowOff>85725</xdr:rowOff>
    </xdr:from>
    <xdr:to>
      <xdr:col>16</xdr:col>
      <xdr:colOff>152400</xdr:colOff>
      <xdr:row>121</xdr:row>
      <xdr:rowOff>188595</xdr:rowOff>
    </xdr:to>
    <xdr:pic>
      <xdr:nvPicPr>
        <xdr:cNvPr id="24" name="Picture 23">
          <a:extLst>
            <a:ext uri="{FF2B5EF4-FFF2-40B4-BE49-F238E27FC236}">
              <a16:creationId xmlns:a16="http://schemas.microsoft.com/office/drawing/2014/main" id="{00000000-0008-0000-1000-000018000000}"/>
            </a:ext>
          </a:extLst>
        </xdr:cNvPr>
        <xdr:cNvPicPr/>
      </xdr:nvPicPr>
      <xdr:blipFill>
        <a:blip xmlns:r="http://schemas.openxmlformats.org/officeDocument/2006/relationships" r:embed="rId1"/>
        <a:stretch>
          <a:fillRect/>
        </a:stretch>
      </xdr:blipFill>
      <xdr:spPr>
        <a:xfrm>
          <a:off x="6905625" y="18878550"/>
          <a:ext cx="5943600" cy="6484620"/>
        </a:xfrm>
        <a:prstGeom prst="rect">
          <a:avLst/>
        </a:prstGeom>
        <a:ln>
          <a:solidFill>
            <a:schemeClr val="accent1"/>
          </a:solidFill>
        </a:ln>
      </xdr:spPr>
    </xdr:pic>
    <xdr:clientData/>
  </xdr:twoCellAnchor>
  <xdr:twoCellAnchor editAs="oneCell">
    <xdr:from>
      <xdr:col>9</xdr:col>
      <xdr:colOff>76200</xdr:colOff>
      <xdr:row>134</xdr:row>
      <xdr:rowOff>66675</xdr:rowOff>
    </xdr:from>
    <xdr:to>
      <xdr:col>16</xdr:col>
      <xdr:colOff>85725</xdr:colOff>
      <xdr:row>166</xdr:row>
      <xdr:rowOff>112395</xdr:rowOff>
    </xdr:to>
    <xdr:pic>
      <xdr:nvPicPr>
        <xdr:cNvPr id="25" name="Picture 24">
          <a:extLst>
            <a:ext uri="{FF2B5EF4-FFF2-40B4-BE49-F238E27FC236}">
              <a16:creationId xmlns:a16="http://schemas.microsoft.com/office/drawing/2014/main" id="{00000000-0008-0000-1000-000019000000}"/>
            </a:ext>
          </a:extLst>
        </xdr:cNvPr>
        <xdr:cNvPicPr/>
      </xdr:nvPicPr>
      <xdr:blipFill>
        <a:blip xmlns:r="http://schemas.openxmlformats.org/officeDocument/2006/relationships" r:embed="rId1"/>
        <a:stretch>
          <a:fillRect/>
        </a:stretch>
      </xdr:blipFill>
      <xdr:spPr>
        <a:xfrm>
          <a:off x="6838950" y="28213050"/>
          <a:ext cx="5943600" cy="6484620"/>
        </a:xfrm>
        <a:prstGeom prst="rect">
          <a:avLst/>
        </a:prstGeom>
        <a:ln>
          <a:solidFill>
            <a:schemeClr val="accent1"/>
          </a:solidFill>
        </a:ln>
      </xdr:spPr>
    </xdr:pic>
    <xdr:clientData/>
  </xdr:twoCellAnchor>
  <xdr:twoCellAnchor editAs="oneCell">
    <xdr:from>
      <xdr:col>9</xdr:col>
      <xdr:colOff>95250</xdr:colOff>
      <xdr:row>179</xdr:row>
      <xdr:rowOff>57150</xdr:rowOff>
    </xdr:from>
    <xdr:to>
      <xdr:col>16</xdr:col>
      <xdr:colOff>104775</xdr:colOff>
      <xdr:row>211</xdr:row>
      <xdr:rowOff>102870</xdr:rowOff>
    </xdr:to>
    <xdr:pic>
      <xdr:nvPicPr>
        <xdr:cNvPr id="26" name="Picture 25">
          <a:extLst>
            <a:ext uri="{FF2B5EF4-FFF2-40B4-BE49-F238E27FC236}">
              <a16:creationId xmlns:a16="http://schemas.microsoft.com/office/drawing/2014/main" id="{00000000-0008-0000-1000-00001A000000}"/>
            </a:ext>
          </a:extLst>
        </xdr:cNvPr>
        <xdr:cNvPicPr/>
      </xdr:nvPicPr>
      <xdr:blipFill>
        <a:blip xmlns:r="http://schemas.openxmlformats.org/officeDocument/2006/relationships" r:embed="rId1"/>
        <a:stretch>
          <a:fillRect/>
        </a:stretch>
      </xdr:blipFill>
      <xdr:spPr>
        <a:xfrm>
          <a:off x="6858000" y="37614225"/>
          <a:ext cx="5943600" cy="6484620"/>
        </a:xfrm>
        <a:prstGeom prst="rect">
          <a:avLst/>
        </a:prstGeom>
        <a:ln>
          <a:solidFill>
            <a:schemeClr val="accent1"/>
          </a:solidFill>
        </a:ln>
      </xdr:spPr>
    </xdr:pic>
    <xdr:clientData/>
  </xdr:twoCellAnchor>
  <xdr:twoCellAnchor editAs="oneCell">
    <xdr:from>
      <xdr:col>1</xdr:col>
      <xdr:colOff>85725</xdr:colOff>
      <xdr:row>4</xdr:row>
      <xdr:rowOff>85725</xdr:rowOff>
    </xdr:from>
    <xdr:to>
      <xdr:col>2</xdr:col>
      <xdr:colOff>231775</xdr:colOff>
      <xdr:row>4</xdr:row>
      <xdr:rowOff>238125</xdr:rowOff>
    </xdr:to>
    <xdr:pic>
      <xdr:nvPicPr>
        <xdr:cNvPr id="12" name="Picture 11">
          <a:extLst>
            <a:ext uri="{FF2B5EF4-FFF2-40B4-BE49-F238E27FC236}">
              <a16:creationId xmlns:a16="http://schemas.microsoft.com/office/drawing/2014/main" id="{00000000-0008-0000-1000-00000C000000}"/>
            </a:ext>
          </a:extLst>
        </xdr:cNvPr>
        <xdr:cNvPicPr>
          <a:picLocks noChangeAspect="1"/>
        </xdr:cNvPicPr>
      </xdr:nvPicPr>
      <xdr:blipFill>
        <a:blip xmlns:r="http://schemas.openxmlformats.org/officeDocument/2006/relationships" r:embed="rId3"/>
        <a:stretch>
          <a:fillRect/>
        </a:stretch>
      </xdr:blipFill>
      <xdr:spPr>
        <a:xfrm>
          <a:off x="266700" y="1076325"/>
          <a:ext cx="993775" cy="152400"/>
        </a:xfrm>
        <a:prstGeom prst="rect">
          <a:avLst/>
        </a:prstGeom>
      </xdr:spPr>
    </xdr:pic>
    <xdr:clientData/>
  </xdr:twoCellAnchor>
  <xdr:twoCellAnchor editAs="oneCell">
    <xdr:from>
      <xdr:col>1</xdr:col>
      <xdr:colOff>66675</xdr:colOff>
      <xdr:row>47</xdr:row>
      <xdr:rowOff>76200</xdr:rowOff>
    </xdr:from>
    <xdr:to>
      <xdr:col>2</xdr:col>
      <xdr:colOff>212725</xdr:colOff>
      <xdr:row>47</xdr:row>
      <xdr:rowOff>228600</xdr:rowOff>
    </xdr:to>
    <xdr:pic>
      <xdr:nvPicPr>
        <xdr:cNvPr id="13" name="Picture 12">
          <a:extLst>
            <a:ext uri="{FF2B5EF4-FFF2-40B4-BE49-F238E27FC236}">
              <a16:creationId xmlns:a16="http://schemas.microsoft.com/office/drawing/2014/main" id="{00000000-0008-0000-1000-00000D000000}"/>
            </a:ext>
          </a:extLst>
        </xdr:cNvPr>
        <xdr:cNvPicPr>
          <a:picLocks noChangeAspect="1"/>
        </xdr:cNvPicPr>
      </xdr:nvPicPr>
      <xdr:blipFill>
        <a:blip xmlns:r="http://schemas.openxmlformats.org/officeDocument/2006/relationships" r:embed="rId3"/>
        <a:stretch>
          <a:fillRect/>
        </a:stretch>
      </xdr:blipFill>
      <xdr:spPr>
        <a:xfrm>
          <a:off x="247650" y="10382250"/>
          <a:ext cx="993775" cy="152400"/>
        </a:xfrm>
        <a:prstGeom prst="rect">
          <a:avLst/>
        </a:prstGeom>
      </xdr:spPr>
    </xdr:pic>
    <xdr:clientData/>
  </xdr:twoCellAnchor>
  <xdr:twoCellAnchor editAs="oneCell">
    <xdr:from>
      <xdr:col>1</xdr:col>
      <xdr:colOff>66675</xdr:colOff>
      <xdr:row>92</xdr:row>
      <xdr:rowOff>47625</xdr:rowOff>
    </xdr:from>
    <xdr:to>
      <xdr:col>2</xdr:col>
      <xdr:colOff>212725</xdr:colOff>
      <xdr:row>92</xdr:row>
      <xdr:rowOff>200025</xdr:rowOff>
    </xdr:to>
    <xdr:pic>
      <xdr:nvPicPr>
        <xdr:cNvPr id="14" name="Picture 13">
          <a:extLst>
            <a:ext uri="{FF2B5EF4-FFF2-40B4-BE49-F238E27FC236}">
              <a16:creationId xmlns:a16="http://schemas.microsoft.com/office/drawing/2014/main" id="{00000000-0008-0000-1000-00000E000000}"/>
            </a:ext>
          </a:extLst>
        </xdr:cNvPr>
        <xdr:cNvPicPr>
          <a:picLocks noChangeAspect="1"/>
        </xdr:cNvPicPr>
      </xdr:nvPicPr>
      <xdr:blipFill>
        <a:blip xmlns:r="http://schemas.openxmlformats.org/officeDocument/2006/relationships" r:embed="rId3"/>
        <a:stretch>
          <a:fillRect/>
        </a:stretch>
      </xdr:blipFill>
      <xdr:spPr>
        <a:xfrm>
          <a:off x="247650" y="19526250"/>
          <a:ext cx="993775" cy="152400"/>
        </a:xfrm>
        <a:prstGeom prst="rect">
          <a:avLst/>
        </a:prstGeom>
      </xdr:spPr>
    </xdr:pic>
    <xdr:clientData/>
  </xdr:twoCellAnchor>
  <xdr:twoCellAnchor editAs="oneCell">
    <xdr:from>
      <xdr:col>1</xdr:col>
      <xdr:colOff>57150</xdr:colOff>
      <xdr:row>137</xdr:row>
      <xdr:rowOff>57150</xdr:rowOff>
    </xdr:from>
    <xdr:to>
      <xdr:col>2</xdr:col>
      <xdr:colOff>203200</xdr:colOff>
      <xdr:row>137</xdr:row>
      <xdr:rowOff>209550</xdr:rowOff>
    </xdr:to>
    <xdr:pic>
      <xdr:nvPicPr>
        <xdr:cNvPr id="15" name="Picture 14">
          <a:extLst>
            <a:ext uri="{FF2B5EF4-FFF2-40B4-BE49-F238E27FC236}">
              <a16:creationId xmlns:a16="http://schemas.microsoft.com/office/drawing/2014/main" id="{00000000-0008-0000-1000-00000F000000}"/>
            </a:ext>
          </a:extLst>
        </xdr:cNvPr>
        <xdr:cNvPicPr>
          <a:picLocks noChangeAspect="1"/>
        </xdr:cNvPicPr>
      </xdr:nvPicPr>
      <xdr:blipFill>
        <a:blip xmlns:r="http://schemas.openxmlformats.org/officeDocument/2006/relationships" r:embed="rId3"/>
        <a:stretch>
          <a:fillRect/>
        </a:stretch>
      </xdr:blipFill>
      <xdr:spPr>
        <a:xfrm>
          <a:off x="238125" y="28822650"/>
          <a:ext cx="993775" cy="152400"/>
        </a:xfrm>
        <a:prstGeom prst="rect">
          <a:avLst/>
        </a:prstGeom>
      </xdr:spPr>
    </xdr:pic>
    <xdr:clientData/>
  </xdr:twoCellAnchor>
  <xdr:twoCellAnchor editAs="oneCell">
    <xdr:from>
      <xdr:col>1</xdr:col>
      <xdr:colOff>57150</xdr:colOff>
      <xdr:row>182</xdr:row>
      <xdr:rowOff>47625</xdr:rowOff>
    </xdr:from>
    <xdr:to>
      <xdr:col>2</xdr:col>
      <xdr:colOff>203200</xdr:colOff>
      <xdr:row>182</xdr:row>
      <xdr:rowOff>200025</xdr:rowOff>
    </xdr:to>
    <xdr:pic>
      <xdr:nvPicPr>
        <xdr:cNvPr id="20" name="Picture 19">
          <a:extLst>
            <a:ext uri="{FF2B5EF4-FFF2-40B4-BE49-F238E27FC236}">
              <a16:creationId xmlns:a16="http://schemas.microsoft.com/office/drawing/2014/main" id="{00000000-0008-0000-1000-000014000000}"/>
            </a:ext>
          </a:extLst>
        </xdr:cNvPr>
        <xdr:cNvPicPr>
          <a:picLocks noChangeAspect="1"/>
        </xdr:cNvPicPr>
      </xdr:nvPicPr>
      <xdr:blipFill>
        <a:blip xmlns:r="http://schemas.openxmlformats.org/officeDocument/2006/relationships" r:embed="rId3"/>
        <a:stretch>
          <a:fillRect/>
        </a:stretch>
      </xdr:blipFill>
      <xdr:spPr>
        <a:xfrm>
          <a:off x="238125" y="38100000"/>
          <a:ext cx="993775" cy="1524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8</xdr:col>
      <xdr:colOff>114300</xdr:colOff>
      <xdr:row>1</xdr:row>
      <xdr:rowOff>19050</xdr:rowOff>
    </xdr:from>
    <xdr:to>
      <xdr:col>16</xdr:col>
      <xdr:colOff>199167</xdr:colOff>
      <xdr:row>52</xdr:row>
      <xdr:rowOff>198425</xdr:rowOff>
    </xdr:to>
    <xdr:pic>
      <xdr:nvPicPr>
        <xdr:cNvPr id="14" name="Picture 13">
          <a:extLst>
            <a:ext uri="{FF2B5EF4-FFF2-40B4-BE49-F238E27FC236}">
              <a16:creationId xmlns:a16="http://schemas.microsoft.com/office/drawing/2014/main" id="{00000000-0008-0000-1100-00000E000000}"/>
            </a:ext>
          </a:extLst>
        </xdr:cNvPr>
        <xdr:cNvPicPr>
          <a:picLocks noChangeAspect="1"/>
        </xdr:cNvPicPr>
      </xdr:nvPicPr>
      <xdr:blipFill>
        <a:blip xmlns:r="http://schemas.openxmlformats.org/officeDocument/2006/relationships" r:embed="rId1"/>
        <a:stretch>
          <a:fillRect/>
        </a:stretch>
      </xdr:blipFill>
      <xdr:spPr>
        <a:xfrm>
          <a:off x="6362700" y="266700"/>
          <a:ext cx="6866667" cy="12809525"/>
        </a:xfrm>
        <a:prstGeom prst="rect">
          <a:avLst/>
        </a:prstGeom>
        <a:ln>
          <a:solidFill>
            <a:schemeClr val="accent1"/>
          </a:solidFill>
        </a:ln>
      </xdr:spPr>
    </xdr:pic>
    <xdr:clientData/>
  </xdr:twoCellAnchor>
  <xdr:twoCellAnchor editAs="oneCell">
    <xdr:from>
      <xdr:col>8</xdr:col>
      <xdr:colOff>95250</xdr:colOff>
      <xdr:row>56</xdr:row>
      <xdr:rowOff>38100</xdr:rowOff>
    </xdr:from>
    <xdr:to>
      <xdr:col>16</xdr:col>
      <xdr:colOff>180117</xdr:colOff>
      <xdr:row>107</xdr:row>
      <xdr:rowOff>217475</xdr:rowOff>
    </xdr:to>
    <xdr:pic>
      <xdr:nvPicPr>
        <xdr:cNvPr id="15" name="Picture 14">
          <a:extLst>
            <a:ext uri="{FF2B5EF4-FFF2-40B4-BE49-F238E27FC236}">
              <a16:creationId xmlns:a16="http://schemas.microsoft.com/office/drawing/2014/main" id="{00000000-0008-0000-1100-00000F000000}"/>
            </a:ext>
          </a:extLst>
        </xdr:cNvPr>
        <xdr:cNvPicPr>
          <a:picLocks noChangeAspect="1"/>
        </xdr:cNvPicPr>
      </xdr:nvPicPr>
      <xdr:blipFill>
        <a:blip xmlns:r="http://schemas.openxmlformats.org/officeDocument/2006/relationships" r:embed="rId1"/>
        <a:stretch>
          <a:fillRect/>
        </a:stretch>
      </xdr:blipFill>
      <xdr:spPr>
        <a:xfrm>
          <a:off x="6343650" y="13906500"/>
          <a:ext cx="6866667" cy="12809525"/>
        </a:xfrm>
        <a:prstGeom prst="rect">
          <a:avLst/>
        </a:prstGeom>
        <a:ln>
          <a:solidFill>
            <a:schemeClr val="accent1"/>
          </a:solidFill>
        </a:ln>
      </xdr:spPr>
    </xdr:pic>
    <xdr:clientData/>
  </xdr:twoCellAnchor>
  <xdr:twoCellAnchor editAs="oneCell">
    <xdr:from>
      <xdr:col>1</xdr:col>
      <xdr:colOff>47625</xdr:colOff>
      <xdr:row>4</xdr:row>
      <xdr:rowOff>38100</xdr:rowOff>
    </xdr:from>
    <xdr:to>
      <xdr:col>2</xdr:col>
      <xdr:colOff>193675</xdr:colOff>
      <xdr:row>4</xdr:row>
      <xdr:rowOff>190500</xdr:rowOff>
    </xdr:to>
    <xdr:pic>
      <xdr:nvPicPr>
        <xdr:cNvPr id="8" name="Picture 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2"/>
        <a:stretch>
          <a:fillRect/>
        </a:stretch>
      </xdr:blipFill>
      <xdr:spPr>
        <a:xfrm>
          <a:off x="228600" y="1028700"/>
          <a:ext cx="993775" cy="152400"/>
        </a:xfrm>
        <a:prstGeom prst="rect">
          <a:avLst/>
        </a:prstGeom>
      </xdr:spPr>
    </xdr:pic>
    <xdr:clientData/>
  </xdr:twoCellAnchor>
  <xdr:twoCellAnchor editAs="oneCell">
    <xdr:from>
      <xdr:col>1</xdr:col>
      <xdr:colOff>57150</xdr:colOff>
      <xdr:row>31</xdr:row>
      <xdr:rowOff>57150</xdr:rowOff>
    </xdr:from>
    <xdr:to>
      <xdr:col>2</xdr:col>
      <xdr:colOff>203200</xdr:colOff>
      <xdr:row>31</xdr:row>
      <xdr:rowOff>209550</xdr:rowOff>
    </xdr:to>
    <xdr:pic>
      <xdr:nvPicPr>
        <xdr:cNvPr id="10" name="Picture 9">
          <a:extLst>
            <a:ext uri="{FF2B5EF4-FFF2-40B4-BE49-F238E27FC236}">
              <a16:creationId xmlns:a16="http://schemas.microsoft.com/office/drawing/2014/main" id="{00000000-0008-0000-1100-00000A000000}"/>
            </a:ext>
          </a:extLst>
        </xdr:cNvPr>
        <xdr:cNvPicPr>
          <a:picLocks noChangeAspect="1"/>
        </xdr:cNvPicPr>
      </xdr:nvPicPr>
      <xdr:blipFill>
        <a:blip xmlns:r="http://schemas.openxmlformats.org/officeDocument/2006/relationships" r:embed="rId2"/>
        <a:stretch>
          <a:fillRect/>
        </a:stretch>
      </xdr:blipFill>
      <xdr:spPr>
        <a:xfrm>
          <a:off x="238125" y="7734300"/>
          <a:ext cx="993775" cy="152400"/>
        </a:xfrm>
        <a:prstGeom prst="rect">
          <a:avLst/>
        </a:prstGeom>
      </xdr:spPr>
    </xdr:pic>
    <xdr:clientData/>
  </xdr:twoCellAnchor>
  <xdr:twoCellAnchor editAs="oneCell">
    <xdr:from>
      <xdr:col>1</xdr:col>
      <xdr:colOff>57150</xdr:colOff>
      <xdr:row>59</xdr:row>
      <xdr:rowOff>57150</xdr:rowOff>
    </xdr:from>
    <xdr:to>
      <xdr:col>2</xdr:col>
      <xdr:colOff>203200</xdr:colOff>
      <xdr:row>59</xdr:row>
      <xdr:rowOff>209550</xdr:rowOff>
    </xdr:to>
    <xdr:pic>
      <xdr:nvPicPr>
        <xdr:cNvPr id="13" name="Picture 12">
          <a:extLst>
            <a:ext uri="{FF2B5EF4-FFF2-40B4-BE49-F238E27FC236}">
              <a16:creationId xmlns:a16="http://schemas.microsoft.com/office/drawing/2014/main" id="{00000000-0008-0000-1100-00000D000000}"/>
            </a:ext>
          </a:extLst>
        </xdr:cNvPr>
        <xdr:cNvPicPr>
          <a:picLocks noChangeAspect="1"/>
        </xdr:cNvPicPr>
      </xdr:nvPicPr>
      <xdr:blipFill>
        <a:blip xmlns:r="http://schemas.openxmlformats.org/officeDocument/2006/relationships" r:embed="rId2"/>
        <a:stretch>
          <a:fillRect/>
        </a:stretch>
      </xdr:blipFill>
      <xdr:spPr>
        <a:xfrm>
          <a:off x="238125" y="14668500"/>
          <a:ext cx="993775" cy="152400"/>
        </a:xfrm>
        <a:prstGeom prst="rect">
          <a:avLst/>
        </a:prstGeom>
      </xdr:spPr>
    </xdr:pic>
    <xdr:clientData/>
  </xdr:twoCellAnchor>
  <xdr:twoCellAnchor editAs="oneCell">
    <xdr:from>
      <xdr:col>1</xdr:col>
      <xdr:colOff>57150</xdr:colOff>
      <xdr:row>87</xdr:row>
      <xdr:rowOff>57150</xdr:rowOff>
    </xdr:from>
    <xdr:to>
      <xdr:col>2</xdr:col>
      <xdr:colOff>203200</xdr:colOff>
      <xdr:row>87</xdr:row>
      <xdr:rowOff>209550</xdr:rowOff>
    </xdr:to>
    <xdr:pic>
      <xdr:nvPicPr>
        <xdr:cNvPr id="20" name="Picture 19">
          <a:extLst>
            <a:ext uri="{FF2B5EF4-FFF2-40B4-BE49-F238E27FC236}">
              <a16:creationId xmlns:a16="http://schemas.microsoft.com/office/drawing/2014/main" id="{00000000-0008-0000-1100-000014000000}"/>
            </a:ext>
          </a:extLst>
        </xdr:cNvPr>
        <xdr:cNvPicPr>
          <a:picLocks noChangeAspect="1"/>
        </xdr:cNvPicPr>
      </xdr:nvPicPr>
      <xdr:blipFill>
        <a:blip xmlns:r="http://schemas.openxmlformats.org/officeDocument/2006/relationships" r:embed="rId2"/>
        <a:stretch>
          <a:fillRect/>
        </a:stretch>
      </xdr:blipFill>
      <xdr:spPr>
        <a:xfrm>
          <a:off x="238125" y="21602700"/>
          <a:ext cx="993775" cy="15240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66675</xdr:colOff>
      <xdr:row>4</xdr:row>
      <xdr:rowOff>47625</xdr:rowOff>
    </xdr:from>
    <xdr:to>
      <xdr:col>2</xdr:col>
      <xdr:colOff>450850</xdr:colOff>
      <xdr:row>5</xdr:row>
      <xdr:rowOff>0</xdr:rowOff>
    </xdr:to>
    <xdr:pic>
      <xdr:nvPicPr>
        <xdr:cNvPr id="12" name="Picture 11">
          <a:extLst>
            <a:ext uri="{FF2B5EF4-FFF2-40B4-BE49-F238E27FC236}">
              <a16:creationId xmlns:a16="http://schemas.microsoft.com/office/drawing/2014/main" id="{00000000-0008-0000-1200-00000C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twoCellAnchor>
  <xdr:twoCellAnchor editAs="oneCell">
    <xdr:from>
      <xdr:col>1</xdr:col>
      <xdr:colOff>57150</xdr:colOff>
      <xdr:row>56</xdr:row>
      <xdr:rowOff>66675</xdr:rowOff>
    </xdr:from>
    <xdr:to>
      <xdr:col>2</xdr:col>
      <xdr:colOff>441325</xdr:colOff>
      <xdr:row>57</xdr:row>
      <xdr:rowOff>19050</xdr:rowOff>
    </xdr:to>
    <xdr:pic>
      <xdr:nvPicPr>
        <xdr:cNvPr id="13" name="Picture 12">
          <a:extLst>
            <a:ext uri="{FF2B5EF4-FFF2-40B4-BE49-F238E27FC236}">
              <a16:creationId xmlns:a16="http://schemas.microsoft.com/office/drawing/2014/main" id="{00000000-0008-0000-1200-00000D000000}"/>
            </a:ext>
          </a:extLst>
        </xdr:cNvPr>
        <xdr:cNvPicPr>
          <a:picLocks noChangeAspect="1"/>
        </xdr:cNvPicPr>
      </xdr:nvPicPr>
      <xdr:blipFill>
        <a:blip xmlns:r="http://schemas.openxmlformats.org/officeDocument/2006/relationships" r:embed="rId1"/>
        <a:stretch>
          <a:fillRect/>
        </a:stretch>
      </xdr:blipFill>
      <xdr:spPr>
        <a:xfrm>
          <a:off x="209550" y="10963275"/>
          <a:ext cx="993775" cy="152400"/>
        </a:xfrm>
        <a:prstGeom prst="rect">
          <a:avLst/>
        </a:prstGeom>
      </xdr:spPr>
    </xdr:pic>
    <xdr:clientData/>
  </xdr:twoCellAnchor>
  <xdr:twoCellAnchor editAs="oneCell">
    <xdr:from>
      <xdr:col>1</xdr:col>
      <xdr:colOff>57150</xdr:colOff>
      <xdr:row>107</xdr:row>
      <xdr:rowOff>47625</xdr:rowOff>
    </xdr:from>
    <xdr:to>
      <xdr:col>2</xdr:col>
      <xdr:colOff>441325</xdr:colOff>
      <xdr:row>108</xdr:row>
      <xdr:rowOff>0</xdr:rowOff>
    </xdr:to>
    <xdr:pic>
      <xdr:nvPicPr>
        <xdr:cNvPr id="14" name="Picture 13">
          <a:extLst>
            <a:ext uri="{FF2B5EF4-FFF2-40B4-BE49-F238E27FC236}">
              <a16:creationId xmlns:a16="http://schemas.microsoft.com/office/drawing/2014/main" id="{00000000-0008-0000-1200-00000E000000}"/>
            </a:ext>
          </a:extLst>
        </xdr:cNvPr>
        <xdr:cNvPicPr>
          <a:picLocks noChangeAspect="1"/>
        </xdr:cNvPicPr>
      </xdr:nvPicPr>
      <xdr:blipFill>
        <a:blip xmlns:r="http://schemas.openxmlformats.org/officeDocument/2006/relationships" r:embed="rId1"/>
        <a:stretch>
          <a:fillRect/>
        </a:stretch>
      </xdr:blipFill>
      <xdr:spPr>
        <a:xfrm>
          <a:off x="209550" y="20735925"/>
          <a:ext cx="993775" cy="152400"/>
        </a:xfrm>
        <a:prstGeom prst="rect">
          <a:avLst/>
        </a:prstGeom>
      </xdr:spPr>
    </xdr:pic>
    <xdr:clientData/>
  </xdr:twoCellAnchor>
  <xdr:twoCellAnchor editAs="oneCell">
    <xdr:from>
      <xdr:col>1</xdr:col>
      <xdr:colOff>47625</xdr:colOff>
      <xdr:row>158</xdr:row>
      <xdr:rowOff>66675</xdr:rowOff>
    </xdr:from>
    <xdr:to>
      <xdr:col>2</xdr:col>
      <xdr:colOff>431800</xdr:colOff>
      <xdr:row>159</xdr:row>
      <xdr:rowOff>19050</xdr:rowOff>
    </xdr:to>
    <xdr:pic>
      <xdr:nvPicPr>
        <xdr:cNvPr id="15" name="Picture 14">
          <a:extLst>
            <a:ext uri="{FF2B5EF4-FFF2-40B4-BE49-F238E27FC236}">
              <a16:creationId xmlns:a16="http://schemas.microsoft.com/office/drawing/2014/main" id="{00000000-0008-0000-1200-00000F000000}"/>
            </a:ext>
          </a:extLst>
        </xdr:cNvPr>
        <xdr:cNvPicPr>
          <a:picLocks noChangeAspect="1"/>
        </xdr:cNvPicPr>
      </xdr:nvPicPr>
      <xdr:blipFill>
        <a:blip xmlns:r="http://schemas.openxmlformats.org/officeDocument/2006/relationships" r:embed="rId1"/>
        <a:stretch>
          <a:fillRect/>
        </a:stretch>
      </xdr:blipFill>
      <xdr:spPr>
        <a:xfrm>
          <a:off x="200025" y="30508575"/>
          <a:ext cx="993775" cy="15240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85725</xdr:colOff>
      <xdr:row>3</xdr:row>
      <xdr:rowOff>76200</xdr:rowOff>
    </xdr:from>
    <xdr:to>
      <xdr:col>2</xdr:col>
      <xdr:colOff>469900</xdr:colOff>
      <xdr:row>4</xdr:row>
      <xdr:rowOff>57150</xdr:rowOff>
    </xdr:to>
    <xdr:pic>
      <xdr:nvPicPr>
        <xdr:cNvPr id="5" name="Picture 4">
          <a:extLst>
            <a:ext uri="{FF2B5EF4-FFF2-40B4-BE49-F238E27FC236}">
              <a16:creationId xmlns:a16="http://schemas.microsoft.com/office/drawing/2014/main" id="{00000000-0008-0000-1300-000005000000}"/>
            </a:ext>
          </a:extLst>
        </xdr:cNvPr>
        <xdr:cNvPicPr>
          <a:picLocks noChangeAspect="1"/>
        </xdr:cNvPicPr>
      </xdr:nvPicPr>
      <xdr:blipFill>
        <a:blip xmlns:r="http://schemas.openxmlformats.org/officeDocument/2006/relationships" r:embed="rId1"/>
        <a:stretch>
          <a:fillRect/>
        </a:stretch>
      </xdr:blipFill>
      <xdr:spPr>
        <a:xfrm>
          <a:off x="180975" y="733425"/>
          <a:ext cx="993775" cy="152400"/>
        </a:xfrm>
        <a:prstGeom prst="rect">
          <a:avLst/>
        </a:prstGeom>
      </xdr:spPr>
    </xdr:pic>
    <xdr:clientData/>
  </xdr:twoCellAnchor>
  <xdr:twoCellAnchor editAs="oneCell">
    <xdr:from>
      <xdr:col>1</xdr:col>
      <xdr:colOff>66674</xdr:colOff>
      <xdr:row>54</xdr:row>
      <xdr:rowOff>66674</xdr:rowOff>
    </xdr:from>
    <xdr:to>
      <xdr:col>2</xdr:col>
      <xdr:colOff>450849</xdr:colOff>
      <xdr:row>55</xdr:row>
      <xdr:rowOff>47624</xdr:rowOff>
    </xdr:to>
    <xdr:pic>
      <xdr:nvPicPr>
        <xdr:cNvPr id="4" name="Picture 3">
          <a:extLst>
            <a:ext uri="{FF2B5EF4-FFF2-40B4-BE49-F238E27FC236}">
              <a16:creationId xmlns:a16="http://schemas.microsoft.com/office/drawing/2014/main" id="{00000000-0008-0000-1300-000004000000}"/>
            </a:ext>
          </a:extLst>
        </xdr:cNvPr>
        <xdr:cNvPicPr>
          <a:picLocks noChangeAspect="1"/>
        </xdr:cNvPicPr>
      </xdr:nvPicPr>
      <xdr:blipFill>
        <a:blip xmlns:r="http://schemas.openxmlformats.org/officeDocument/2006/relationships" r:embed="rId1"/>
        <a:stretch>
          <a:fillRect/>
        </a:stretch>
      </xdr:blipFill>
      <xdr:spPr>
        <a:xfrm>
          <a:off x="161924" y="10220324"/>
          <a:ext cx="993775" cy="15240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66675</xdr:colOff>
      <xdr:row>5</xdr:row>
      <xdr:rowOff>66675</xdr:rowOff>
    </xdr:from>
    <xdr:to>
      <xdr:col>2</xdr:col>
      <xdr:colOff>450850</xdr:colOff>
      <xdr:row>6</xdr:row>
      <xdr:rowOff>28575</xdr:rowOff>
    </xdr:to>
    <xdr:pic>
      <xdr:nvPicPr>
        <xdr:cNvPr id="4" name="Picture 3">
          <a:extLst>
            <a:ext uri="{FF2B5EF4-FFF2-40B4-BE49-F238E27FC236}">
              <a16:creationId xmlns:a16="http://schemas.microsoft.com/office/drawing/2014/main" id="{00000000-0008-0000-1400-000004000000}"/>
            </a:ext>
          </a:extLst>
        </xdr:cNvPr>
        <xdr:cNvPicPr>
          <a:picLocks noChangeAspect="1"/>
        </xdr:cNvPicPr>
      </xdr:nvPicPr>
      <xdr:blipFill>
        <a:blip xmlns:r="http://schemas.openxmlformats.org/officeDocument/2006/relationships" r:embed="rId1"/>
        <a:stretch>
          <a:fillRect/>
        </a:stretch>
      </xdr:blipFill>
      <xdr:spPr>
        <a:xfrm>
          <a:off x="180975" y="942975"/>
          <a:ext cx="993775" cy="152400"/>
        </a:xfrm>
        <a:prstGeom prst="rect">
          <a:avLst/>
        </a:prstGeom>
      </xdr:spPr>
    </xdr:pic>
    <xdr:clientData/>
  </xdr:twoCellAnchor>
  <xdr:twoCellAnchor editAs="oneCell">
    <xdr:from>
      <xdr:col>1</xdr:col>
      <xdr:colOff>47625</xdr:colOff>
      <xdr:row>63</xdr:row>
      <xdr:rowOff>66675</xdr:rowOff>
    </xdr:from>
    <xdr:to>
      <xdr:col>2</xdr:col>
      <xdr:colOff>431800</xdr:colOff>
      <xdr:row>64</xdr:row>
      <xdr:rowOff>28575</xdr:rowOff>
    </xdr:to>
    <xdr:pic>
      <xdr:nvPicPr>
        <xdr:cNvPr id="5" name="Picture 4">
          <a:extLst>
            <a:ext uri="{FF2B5EF4-FFF2-40B4-BE49-F238E27FC236}">
              <a16:creationId xmlns:a16="http://schemas.microsoft.com/office/drawing/2014/main" id="{00000000-0008-0000-1400-000005000000}"/>
            </a:ext>
          </a:extLst>
        </xdr:cNvPr>
        <xdr:cNvPicPr>
          <a:picLocks noChangeAspect="1"/>
        </xdr:cNvPicPr>
      </xdr:nvPicPr>
      <xdr:blipFill>
        <a:blip xmlns:r="http://schemas.openxmlformats.org/officeDocument/2006/relationships" r:embed="rId1"/>
        <a:stretch>
          <a:fillRect/>
        </a:stretch>
      </xdr:blipFill>
      <xdr:spPr>
        <a:xfrm>
          <a:off x="161925" y="10953750"/>
          <a:ext cx="993775" cy="1524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66675</xdr:colOff>
      <xdr:row>4</xdr:row>
      <xdr:rowOff>57150</xdr:rowOff>
    </xdr:from>
    <xdr:to>
      <xdr:col>2</xdr:col>
      <xdr:colOff>212725</xdr:colOff>
      <xdr:row>4</xdr:row>
      <xdr:rowOff>209550</xdr:rowOff>
    </xdr:to>
    <xdr:pic>
      <xdr:nvPicPr>
        <xdr:cNvPr id="6" name="Picture 5">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a:stretch>
          <a:fillRect/>
        </a:stretch>
      </xdr:blipFill>
      <xdr:spPr>
        <a:xfrm>
          <a:off x="247650" y="1047750"/>
          <a:ext cx="993775" cy="152400"/>
        </a:xfrm>
        <a:prstGeom prst="rect">
          <a:avLst/>
        </a:prstGeom>
      </xdr:spPr>
    </xdr:pic>
    <xdr:clientData/>
  </xdr:twoCellAnchor>
  <xdr:twoCellAnchor editAs="oneCell">
    <xdr:from>
      <xdr:col>1</xdr:col>
      <xdr:colOff>57150</xdr:colOff>
      <xdr:row>37</xdr:row>
      <xdr:rowOff>57150</xdr:rowOff>
    </xdr:from>
    <xdr:to>
      <xdr:col>2</xdr:col>
      <xdr:colOff>203200</xdr:colOff>
      <xdr:row>37</xdr:row>
      <xdr:rowOff>209550</xdr:rowOff>
    </xdr:to>
    <xdr:pic>
      <xdr:nvPicPr>
        <xdr:cNvPr id="7" name="Picture 6">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1"/>
        <a:stretch>
          <a:fillRect/>
        </a:stretch>
      </xdr:blipFill>
      <xdr:spPr>
        <a:xfrm>
          <a:off x="238125" y="9163050"/>
          <a:ext cx="993775" cy="152400"/>
        </a:xfrm>
        <a:prstGeom prst="rect">
          <a:avLst/>
        </a:prstGeom>
      </xdr:spPr>
    </xdr:pic>
    <xdr:clientData/>
  </xdr:twoCellAnchor>
  <xdr:twoCellAnchor editAs="oneCell">
    <xdr:from>
      <xdr:col>1</xdr:col>
      <xdr:colOff>76200</xdr:colOff>
      <xdr:row>70</xdr:row>
      <xdr:rowOff>66675</xdr:rowOff>
    </xdr:from>
    <xdr:to>
      <xdr:col>2</xdr:col>
      <xdr:colOff>222250</xdr:colOff>
      <xdr:row>70</xdr:row>
      <xdr:rowOff>219075</xdr:rowOff>
    </xdr:to>
    <xdr:pic>
      <xdr:nvPicPr>
        <xdr:cNvPr id="8" name="Picture 7">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1"/>
        <a:stretch>
          <a:fillRect/>
        </a:stretch>
      </xdr:blipFill>
      <xdr:spPr>
        <a:xfrm>
          <a:off x="257175" y="17345025"/>
          <a:ext cx="993775" cy="152400"/>
        </a:xfrm>
        <a:prstGeom prst="rect">
          <a:avLst/>
        </a:prstGeom>
      </xdr:spPr>
    </xdr:pic>
    <xdr:clientData/>
  </xdr:twoCellAnchor>
  <xdr:twoCellAnchor editAs="oneCell">
    <xdr:from>
      <xdr:col>1</xdr:col>
      <xdr:colOff>57150</xdr:colOff>
      <xdr:row>103</xdr:row>
      <xdr:rowOff>38100</xdr:rowOff>
    </xdr:from>
    <xdr:to>
      <xdr:col>2</xdr:col>
      <xdr:colOff>203200</xdr:colOff>
      <xdr:row>103</xdr:row>
      <xdr:rowOff>190500</xdr:rowOff>
    </xdr:to>
    <xdr:pic>
      <xdr:nvPicPr>
        <xdr:cNvPr id="12" name="Picture 11">
          <a:extLst>
            <a:ext uri="{FF2B5EF4-FFF2-40B4-BE49-F238E27FC236}">
              <a16:creationId xmlns:a16="http://schemas.microsoft.com/office/drawing/2014/main" id="{00000000-0008-0000-1500-00000C000000}"/>
            </a:ext>
          </a:extLst>
        </xdr:cNvPr>
        <xdr:cNvPicPr>
          <a:picLocks noChangeAspect="1"/>
        </xdr:cNvPicPr>
      </xdr:nvPicPr>
      <xdr:blipFill>
        <a:blip xmlns:r="http://schemas.openxmlformats.org/officeDocument/2006/relationships" r:embed="rId1"/>
        <a:stretch>
          <a:fillRect/>
        </a:stretch>
      </xdr:blipFill>
      <xdr:spPr>
        <a:xfrm>
          <a:off x="238125" y="25488900"/>
          <a:ext cx="993775" cy="1524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5.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5.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5.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1.xml"/><Relationship Id="rId1" Type="http://schemas.openxmlformats.org/officeDocument/2006/relationships/printerSettings" Target="../printerSettings/printerSettings10.bin"/><Relationship Id="rId4" Type="http://schemas.openxmlformats.org/officeDocument/2006/relationships/comments" Target="../comments5.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2.xml"/><Relationship Id="rId1" Type="http://schemas.openxmlformats.org/officeDocument/2006/relationships/printerSettings" Target="../printerSettings/printerSettings11.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13.xml"/><Relationship Id="rId1" Type="http://schemas.openxmlformats.org/officeDocument/2006/relationships/printerSettings" Target="../printerSettings/printerSettings12.bin"/><Relationship Id="rId4" Type="http://schemas.openxmlformats.org/officeDocument/2006/relationships/comments" Target="../comments7.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4.xml"/><Relationship Id="rId1" Type="http://schemas.openxmlformats.org/officeDocument/2006/relationships/printerSettings" Target="../printerSettings/printerSettings13.bin"/><Relationship Id="rId4" Type="http://schemas.openxmlformats.org/officeDocument/2006/relationships/comments" Target="../comments8.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5.xml"/><Relationship Id="rId1" Type="http://schemas.openxmlformats.org/officeDocument/2006/relationships/printerSettings" Target="../printerSettings/printerSettings14.bin"/><Relationship Id="rId4" Type="http://schemas.openxmlformats.org/officeDocument/2006/relationships/comments" Target="../comments9.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6.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9.xml"/><Relationship Id="rId1" Type="http://schemas.openxmlformats.org/officeDocument/2006/relationships/printerSettings" Target="../printerSettings/printerSettings18.bin"/><Relationship Id="rId4" Type="http://schemas.openxmlformats.org/officeDocument/2006/relationships/comments" Target="../comments11.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20.xml"/><Relationship Id="rId1" Type="http://schemas.openxmlformats.org/officeDocument/2006/relationships/printerSettings" Target="../printerSettings/printerSettings19.bin"/><Relationship Id="rId4" Type="http://schemas.openxmlformats.org/officeDocument/2006/relationships/comments" Target="../comments12.x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21.xml"/><Relationship Id="rId1" Type="http://schemas.openxmlformats.org/officeDocument/2006/relationships/printerSettings" Target="../printerSettings/printerSettings20.bin"/><Relationship Id="rId4" Type="http://schemas.openxmlformats.org/officeDocument/2006/relationships/comments" Target="../comments13.xm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Y114"/>
  <sheetViews>
    <sheetView showGridLines="0" showRowColHeaders="0" tabSelected="1" workbookViewId="0">
      <selection activeCell="B2" sqref="B2:L4"/>
    </sheetView>
  </sheetViews>
  <sheetFormatPr defaultRowHeight="18" customHeight="1" x14ac:dyDescent="0.25"/>
  <cols>
    <col min="1" max="1" width="2.7109375" style="3" customWidth="1"/>
    <col min="2" max="2" width="10.7109375" style="3" customWidth="1"/>
    <col min="3" max="3" width="5.7109375" style="3" customWidth="1"/>
    <col min="4" max="4" width="16.7109375" style="3" customWidth="1"/>
    <col min="5" max="5" width="1.7109375" style="3" customWidth="1"/>
    <col min="6" max="6" width="14.7109375" style="3" customWidth="1"/>
    <col min="7" max="7" width="7.7109375" style="3" customWidth="1"/>
    <col min="8" max="8" width="5.7109375" style="3" customWidth="1"/>
    <col min="9" max="9" width="17.7109375" style="3" customWidth="1"/>
    <col min="10" max="10" width="1.7109375" style="3" customWidth="1"/>
    <col min="11" max="11" width="14.7109375" style="3" customWidth="1"/>
    <col min="12" max="12" width="2.7109375" style="3" customWidth="1"/>
    <col min="13" max="13" width="5.7109375" style="3" customWidth="1"/>
    <col min="14" max="16" width="9.140625" style="3"/>
    <col min="17" max="17" width="9.5703125" style="3" customWidth="1"/>
    <col min="18" max="24" width="9.140625" style="3"/>
    <col min="25" max="25" width="10.5703125" style="3" hidden="1" customWidth="1"/>
    <col min="26" max="16384" width="9.140625" style="3"/>
  </cols>
  <sheetData>
    <row r="1" spans="2:12" ht="18" customHeight="1" thickBot="1" x14ac:dyDescent="0.3">
      <c r="K1" s="566">
        <v>2020</v>
      </c>
      <c r="L1" s="566"/>
    </row>
    <row r="2" spans="2:12" ht="18" customHeight="1" x14ac:dyDescent="0.25">
      <c r="B2" s="567" t="s">
        <v>425</v>
      </c>
      <c r="C2" s="568"/>
      <c r="D2" s="568"/>
      <c r="E2" s="568"/>
      <c r="F2" s="568"/>
      <c r="G2" s="568"/>
      <c r="H2" s="568"/>
      <c r="I2" s="568"/>
      <c r="J2" s="568"/>
      <c r="K2" s="568"/>
      <c r="L2" s="569"/>
    </row>
    <row r="3" spans="2:12" ht="18" customHeight="1" x14ac:dyDescent="0.25">
      <c r="B3" s="570"/>
      <c r="C3" s="571"/>
      <c r="D3" s="571"/>
      <c r="E3" s="571"/>
      <c r="F3" s="571"/>
      <c r="G3" s="571"/>
      <c r="H3" s="571"/>
      <c r="I3" s="571"/>
      <c r="J3" s="571"/>
      <c r="K3" s="571"/>
      <c r="L3" s="572"/>
    </row>
    <row r="4" spans="2:12" ht="20.25" customHeight="1" thickBot="1" x14ac:dyDescent="0.3">
      <c r="B4" s="573"/>
      <c r="C4" s="574"/>
      <c r="D4" s="574"/>
      <c r="E4" s="574"/>
      <c r="F4" s="574"/>
      <c r="G4" s="574"/>
      <c r="H4" s="574"/>
      <c r="I4" s="574"/>
      <c r="J4" s="574"/>
      <c r="K4" s="574"/>
      <c r="L4" s="575"/>
    </row>
    <row r="5" spans="2:12" ht="4.5" customHeight="1" x14ac:dyDescent="0.25">
      <c r="B5" s="5"/>
      <c r="D5" s="68"/>
      <c r="E5" s="68"/>
      <c r="F5" s="68"/>
      <c r="G5" s="68"/>
      <c r="H5" s="68"/>
      <c r="I5" s="68"/>
      <c r="J5" s="68"/>
      <c r="K5" s="68"/>
      <c r="L5" s="69"/>
    </row>
    <row r="6" spans="2:12" ht="4.5" customHeight="1" x14ac:dyDescent="0.25">
      <c r="B6" s="5"/>
      <c r="D6" s="68"/>
      <c r="E6" s="68"/>
      <c r="F6" s="68"/>
      <c r="G6" s="68"/>
      <c r="H6" s="68"/>
      <c r="I6" s="68"/>
      <c r="J6" s="68"/>
      <c r="K6" s="68"/>
      <c r="L6" s="69"/>
    </row>
    <row r="7" spans="2:12" ht="4.5" customHeight="1" x14ac:dyDescent="0.25">
      <c r="B7" s="5"/>
      <c r="D7" s="68"/>
      <c r="E7" s="68"/>
      <c r="F7" s="68"/>
      <c r="G7" s="68"/>
      <c r="H7" s="68"/>
      <c r="I7" s="68"/>
      <c r="J7" s="68"/>
      <c r="K7" s="68"/>
      <c r="L7" s="69"/>
    </row>
    <row r="8" spans="2:12" ht="4.5" customHeight="1" x14ac:dyDescent="0.25">
      <c r="B8" s="5"/>
      <c r="D8" s="68"/>
      <c r="E8" s="68"/>
      <c r="F8" s="68"/>
      <c r="G8" s="68"/>
      <c r="H8" s="68"/>
      <c r="I8" s="68"/>
      <c r="J8" s="68"/>
      <c r="K8" s="68"/>
      <c r="L8" s="69"/>
    </row>
    <row r="9" spans="2:12" ht="4.5" customHeight="1" x14ac:dyDescent="0.25">
      <c r="B9" s="5"/>
      <c r="D9" s="68"/>
      <c r="E9" s="68"/>
      <c r="F9" s="68"/>
      <c r="G9" s="68"/>
      <c r="H9" s="68"/>
      <c r="I9" s="68"/>
      <c r="J9" s="68"/>
      <c r="K9" s="68"/>
      <c r="L9" s="69"/>
    </row>
    <row r="10" spans="2:12" ht="4.5" customHeight="1" x14ac:dyDescent="0.25">
      <c r="B10" s="5"/>
      <c r="D10" s="68"/>
      <c r="E10" s="68"/>
      <c r="F10" s="68"/>
      <c r="G10" s="68"/>
      <c r="H10" s="68"/>
      <c r="I10" s="68"/>
      <c r="J10" s="68"/>
      <c r="K10" s="68"/>
      <c r="L10" s="69"/>
    </row>
    <row r="11" spans="2:12" ht="18" customHeight="1" x14ac:dyDescent="0.25">
      <c r="B11" s="5"/>
      <c r="C11" s="576" t="s">
        <v>0</v>
      </c>
      <c r="D11" s="576"/>
      <c r="E11" s="99"/>
      <c r="F11" s="577"/>
      <c r="G11" s="578"/>
      <c r="H11" s="579"/>
      <c r="I11"/>
      <c r="J11"/>
      <c r="K11"/>
      <c r="L11" s="4"/>
    </row>
    <row r="12" spans="2:12" ht="4.5" customHeight="1" x14ac:dyDescent="0.25">
      <c r="B12" s="136"/>
      <c r="C12" s="54"/>
      <c r="F12" s="10"/>
      <c r="G12" s="11"/>
      <c r="H12" s="11"/>
      <c r="L12" s="4"/>
    </row>
    <row r="13" spans="2:12" ht="18" customHeight="1" x14ac:dyDescent="0.25">
      <c r="B13" s="136" t="s">
        <v>2</v>
      </c>
      <c r="C13" s="576" t="s">
        <v>1</v>
      </c>
      <c r="D13" s="576"/>
      <c r="E13" s="99"/>
      <c r="F13" s="577" t="s">
        <v>2</v>
      </c>
      <c r="G13" s="578"/>
      <c r="H13" s="578"/>
      <c r="I13" s="578"/>
      <c r="J13" s="578"/>
      <c r="K13" s="579"/>
      <c r="L13" s="4"/>
    </row>
    <row r="14" spans="2:12" ht="6.95" customHeight="1" thickBot="1" x14ac:dyDescent="0.3">
      <c r="B14" s="9"/>
      <c r="C14" s="58"/>
      <c r="F14" s="275"/>
      <c r="L14" s="4"/>
    </row>
    <row r="15" spans="2:12" ht="18" customHeight="1" thickBot="1" x14ac:dyDescent="0.3">
      <c r="B15" s="557" t="s">
        <v>3</v>
      </c>
      <c r="C15" s="558"/>
      <c r="D15" s="558"/>
      <c r="E15" s="302"/>
      <c r="F15" s="90">
        <v>0</v>
      </c>
      <c r="G15" s="13" t="s">
        <v>37</v>
      </c>
      <c r="H15" s="91">
        <v>0</v>
      </c>
      <c r="I15" s="13" t="s">
        <v>38</v>
      </c>
      <c r="J15" s="12"/>
      <c r="K15" s="284">
        <f>F15*H15*52/12</f>
        <v>0</v>
      </c>
      <c r="L15" s="4"/>
    </row>
    <row r="16" spans="2:12" ht="5.0999999999999996" customHeight="1" thickBot="1" x14ac:dyDescent="0.3">
      <c r="B16" s="190"/>
      <c r="C16" s="191"/>
      <c r="D16" s="135"/>
      <c r="E16" s="135"/>
      <c r="F16" s="1"/>
      <c r="G16" s="13"/>
      <c r="H16" s="12"/>
      <c r="I16" s="13"/>
      <c r="J16" s="13"/>
      <c r="K16" s="59"/>
      <c r="L16" s="4"/>
    </row>
    <row r="17" spans="2:25" ht="18" customHeight="1" thickBot="1" x14ac:dyDescent="0.3">
      <c r="B17" s="557" t="s">
        <v>5</v>
      </c>
      <c r="C17" s="558"/>
      <c r="D17" s="558"/>
      <c r="E17" s="302"/>
      <c r="F17" s="92">
        <v>0</v>
      </c>
      <c r="G17" s="13" t="s">
        <v>25</v>
      </c>
      <c r="H17" s="13" t="s">
        <v>37</v>
      </c>
      <c r="I17" s="13" t="s">
        <v>6</v>
      </c>
      <c r="J17" s="13"/>
      <c r="K17" s="284">
        <f>(F17*52)/12</f>
        <v>0</v>
      </c>
      <c r="L17" s="4"/>
      <c r="Y17" s="202">
        <f>DAY(I28)</f>
        <v>0</v>
      </c>
    </row>
    <row r="18" spans="2:25" ht="5.0999999999999996" customHeight="1" thickBot="1" x14ac:dyDescent="0.3">
      <c r="B18" s="190"/>
      <c r="C18" s="191"/>
      <c r="D18" s="135"/>
      <c r="E18" s="135"/>
      <c r="F18" s="1"/>
      <c r="G18" s="13"/>
      <c r="H18" s="12"/>
      <c r="I18" s="13"/>
      <c r="J18" s="13"/>
      <c r="K18" s="59"/>
      <c r="L18" s="4"/>
      <c r="Y18" s="202"/>
    </row>
    <row r="19" spans="2:25" ht="18" customHeight="1" thickBot="1" x14ac:dyDescent="0.3">
      <c r="B19" s="557" t="s">
        <v>7</v>
      </c>
      <c r="C19" s="558"/>
      <c r="D19" s="558"/>
      <c r="E19" s="302"/>
      <c r="F19" s="92">
        <v>0</v>
      </c>
      <c r="G19" s="13" t="s">
        <v>25</v>
      </c>
      <c r="H19" s="13" t="s">
        <v>37</v>
      </c>
      <c r="I19" s="13" t="s">
        <v>8</v>
      </c>
      <c r="J19" s="13"/>
      <c r="K19" s="284">
        <f>(F19*26)/12</f>
        <v>0</v>
      </c>
      <c r="L19" s="4"/>
      <c r="Y19" s="202">
        <f>((DAY(DATE(YEAR(F28),MONTH(F28)+1,0)-DAY(F28)+1)))</f>
        <v>1</v>
      </c>
    </row>
    <row r="20" spans="2:25" ht="5.0999999999999996" customHeight="1" thickBot="1" x14ac:dyDescent="0.3">
      <c r="B20" s="190"/>
      <c r="C20" s="191"/>
      <c r="D20" s="135"/>
      <c r="E20" s="135"/>
      <c r="F20" s="1"/>
      <c r="G20" s="13"/>
      <c r="H20" s="12"/>
      <c r="I20" s="13"/>
      <c r="J20" s="13"/>
      <c r="K20" s="59"/>
      <c r="L20" s="4"/>
      <c r="Y20" s="202"/>
    </row>
    <row r="21" spans="2:25" ht="18" customHeight="1" thickBot="1" x14ac:dyDescent="0.3">
      <c r="B21" s="557" t="s">
        <v>61</v>
      </c>
      <c r="C21" s="558"/>
      <c r="D21" s="558"/>
      <c r="E21" s="302"/>
      <c r="F21" s="92">
        <v>0</v>
      </c>
      <c r="G21" s="13" t="s">
        <v>25</v>
      </c>
      <c r="H21" s="13" t="s">
        <v>37</v>
      </c>
      <c r="I21" s="13" t="s">
        <v>36</v>
      </c>
      <c r="J21" s="13"/>
      <c r="K21" s="284">
        <f>(F21*24)/12</f>
        <v>0</v>
      </c>
      <c r="L21" s="4"/>
      <c r="Y21" s="203">
        <f>+I28-F28</f>
        <v>0</v>
      </c>
    </row>
    <row r="22" spans="2:25" ht="5.0999999999999996" customHeight="1" thickBot="1" x14ac:dyDescent="0.3">
      <c r="B22" s="190"/>
      <c r="C22" s="191"/>
      <c r="D22" s="135"/>
      <c r="E22" s="135"/>
      <c r="F22" s="1"/>
      <c r="G22" s="13"/>
      <c r="H22" s="13"/>
      <c r="I22" s="13"/>
      <c r="J22" s="13"/>
      <c r="K22" s="59"/>
      <c r="L22" s="4"/>
      <c r="Y22" s="202"/>
    </row>
    <row r="23" spans="2:25" ht="18" customHeight="1" thickBot="1" x14ac:dyDescent="0.3">
      <c r="B23" s="557" t="s">
        <v>9</v>
      </c>
      <c r="C23" s="558"/>
      <c r="D23" s="558"/>
      <c r="E23" s="302"/>
      <c r="F23" s="92">
        <v>0</v>
      </c>
      <c r="G23" s="13" t="s">
        <v>25</v>
      </c>
      <c r="H23" s="13" t="s">
        <v>37</v>
      </c>
      <c r="I23" s="13" t="s">
        <v>10</v>
      </c>
      <c r="J23" s="13"/>
      <c r="K23" s="284">
        <f>F23</f>
        <v>0</v>
      </c>
      <c r="L23" s="4"/>
      <c r="Y23" s="203">
        <f>+Y21-Y19-Y17</f>
        <v>-1</v>
      </c>
    </row>
    <row r="24" spans="2:25" ht="5.0999999999999996" customHeight="1" thickBot="1" x14ac:dyDescent="0.3">
      <c r="B24" s="190"/>
      <c r="C24" s="191"/>
      <c r="D24" s="135"/>
      <c r="E24" s="135"/>
      <c r="F24" s="14"/>
      <c r="G24" s="15"/>
      <c r="H24" s="15"/>
      <c r="I24" s="15"/>
      <c r="J24" s="15"/>
      <c r="K24" s="27"/>
      <c r="L24" s="4"/>
      <c r="Y24" s="202"/>
    </row>
    <row r="25" spans="2:25" ht="18" customHeight="1" thickBot="1" x14ac:dyDescent="0.3">
      <c r="B25" s="557" t="s">
        <v>11</v>
      </c>
      <c r="C25" s="558"/>
      <c r="D25" s="558"/>
      <c r="E25" s="302"/>
      <c r="F25" s="90">
        <v>0</v>
      </c>
      <c r="G25" s="13" t="s">
        <v>25</v>
      </c>
      <c r="H25" s="13" t="s">
        <v>12</v>
      </c>
      <c r="I25" s="13" t="s">
        <v>13</v>
      </c>
      <c r="J25" s="13"/>
      <c r="K25" s="284">
        <f>F25/12</f>
        <v>0</v>
      </c>
      <c r="L25" s="4"/>
      <c r="Q25" s="204"/>
      <c r="R25" s="204"/>
      <c r="S25" s="204"/>
      <c r="T25" s="204"/>
      <c r="U25" s="204"/>
      <c r="Y25" s="202">
        <f>+Y23/30.1</f>
        <v>-3.3222591362126241E-2</v>
      </c>
    </row>
    <row r="26" spans="2:25" ht="5.0999999999999996" customHeight="1" x14ac:dyDescent="0.25">
      <c r="B26" s="136"/>
      <c r="C26" s="54"/>
      <c r="D26" s="54"/>
      <c r="E26" s="54"/>
      <c r="F26" s="1"/>
      <c r="G26" s="161"/>
      <c r="I26" s="161"/>
      <c r="J26" s="161"/>
      <c r="K26" s="1"/>
      <c r="L26" s="4"/>
      <c r="Y26" s="202"/>
    </row>
    <row r="27" spans="2:25" ht="18" customHeight="1" x14ac:dyDescent="0.25">
      <c r="B27" s="136"/>
      <c r="C27" s="54"/>
      <c r="D27" s="54"/>
      <c r="E27" s="54"/>
      <c r="F27"/>
      <c r="G27"/>
      <c r="H27"/>
      <c r="I27" s="161"/>
      <c r="J27" s="161"/>
      <c r="K27" s="1"/>
      <c r="L27" s="4"/>
      <c r="Y27" s="202">
        <f>ROUND(Y25,0)</f>
        <v>0</v>
      </c>
    </row>
    <row r="28" spans="2:25" ht="18" customHeight="1" x14ac:dyDescent="0.25">
      <c r="B28" s="105"/>
      <c r="C28" s="35"/>
      <c r="D28" s="56" t="s">
        <v>354</v>
      </c>
      <c r="E28" s="303"/>
      <c r="F28" s="127"/>
      <c r="G28" s="559" t="s">
        <v>254</v>
      </c>
      <c r="H28" s="560"/>
      <c r="I28" s="127"/>
      <c r="J28" s="161"/>
      <c r="K28" s="2" t="s">
        <v>30</v>
      </c>
      <c r="L28" s="4"/>
    </row>
    <row r="29" spans="2:25" customFormat="1" ht="18" customHeight="1" x14ac:dyDescent="0.25">
      <c r="B29" s="48"/>
      <c r="D29" s="3"/>
      <c r="E29" s="3"/>
      <c r="F29" s="323" t="s">
        <v>426</v>
      </c>
      <c r="H29" s="3"/>
      <c r="I29" s="323" t="s">
        <v>427</v>
      </c>
      <c r="J29" s="3"/>
      <c r="L29" s="42"/>
    </row>
    <row r="30" spans="2:25" customFormat="1" ht="4.5" customHeight="1" thickBot="1" x14ac:dyDescent="0.3">
      <c r="B30" s="48"/>
      <c r="L30" s="42"/>
    </row>
    <row r="31" spans="2:25" ht="18" customHeight="1" thickBot="1" x14ac:dyDescent="0.3">
      <c r="B31" s="136" t="s">
        <v>2</v>
      </c>
      <c r="C31" s="35"/>
      <c r="D31" s="191" t="s">
        <v>460</v>
      </c>
      <c r="E31" s="303"/>
      <c r="F31" s="92">
        <v>0</v>
      </c>
      <c r="G31" s="13"/>
      <c r="H31" s="13"/>
      <c r="I31" s="311" t="str">
        <f>IF($F$28=0, "", ROUND(((DAY(DATE(YEAR($F$28), MONTH($F$28)+1,0)-(DAY($F$28)-1))/DAY(DATE(YEAR($F$28), MONTH($F$28)+1,0))))+DAY($I$28)/(DAY(DATE(YEAR($I$28),MONTH($I$28)+1,0)))+$Y$27, 3))</f>
        <v/>
      </c>
      <c r="J31" s="49"/>
      <c r="K31" s="312" t="e">
        <f>F31/I31</f>
        <v>#VALUE!</v>
      </c>
      <c r="L31" s="4"/>
      <c r="N31" s="113"/>
    </row>
    <row r="32" spans="2:25" customFormat="1" ht="4.5" customHeight="1" thickBot="1" x14ac:dyDescent="0.3">
      <c r="B32" s="48"/>
      <c r="L32" s="42"/>
    </row>
    <row r="33" spans="2:18" ht="18" customHeight="1" thickBot="1" x14ac:dyDescent="0.3">
      <c r="B33" s="557" t="s">
        <v>461</v>
      </c>
      <c r="C33" s="558"/>
      <c r="D33" s="558"/>
      <c r="E33" s="302"/>
      <c r="F33" s="66">
        <v>0</v>
      </c>
      <c r="G33" s="561" t="s">
        <v>431</v>
      </c>
      <c r="H33" s="562"/>
      <c r="I33" s="428">
        <v>0</v>
      </c>
      <c r="J33" s="86"/>
      <c r="K33" s="293" t="e">
        <f>F33/I33</f>
        <v>#DIV/0!</v>
      </c>
      <c r="L33" s="4"/>
    </row>
    <row r="34" spans="2:18" customFormat="1" ht="4.5" customHeight="1" thickBot="1" x14ac:dyDescent="0.3">
      <c r="B34" s="48"/>
      <c r="L34" s="42"/>
    </row>
    <row r="35" spans="2:18" ht="18" customHeight="1" thickBot="1" x14ac:dyDescent="0.3">
      <c r="B35" s="557" t="s">
        <v>428</v>
      </c>
      <c r="C35" s="558"/>
      <c r="D35" s="558"/>
      <c r="E35" s="191"/>
      <c r="F35" s="80">
        <v>0</v>
      </c>
      <c r="G35" s="561" t="s">
        <v>431</v>
      </c>
      <c r="H35" s="562"/>
      <c r="I35" s="430">
        <v>0</v>
      </c>
      <c r="J35" s="86"/>
      <c r="K35" s="293" t="e">
        <f>F35/I35</f>
        <v>#DIV/0!</v>
      </c>
      <c r="L35" s="4"/>
    </row>
    <row r="36" spans="2:18" customFormat="1" ht="4.5" customHeight="1" thickBot="1" x14ac:dyDescent="0.3">
      <c r="B36" s="48"/>
      <c r="L36" s="42"/>
    </row>
    <row r="37" spans="2:18" ht="18" customHeight="1" thickBot="1" x14ac:dyDescent="0.3">
      <c r="B37" s="563" t="s">
        <v>462</v>
      </c>
      <c r="C37" s="564"/>
      <c r="D37" s="564"/>
      <c r="E37" s="564"/>
      <c r="F37" s="564"/>
      <c r="G37" s="564"/>
      <c r="H37" s="565"/>
      <c r="I37" s="284" t="e">
        <f>(F31+F33)/(I31+I33)</f>
        <v>#VALUE!</v>
      </c>
      <c r="J37" s="1"/>
      <c r="L37" s="4"/>
    </row>
    <row r="38" spans="2:18" customFormat="1" ht="4.5" customHeight="1" thickBot="1" x14ac:dyDescent="0.3">
      <c r="B38" s="48"/>
      <c r="L38" s="42"/>
    </row>
    <row r="39" spans="2:18" ht="18" customHeight="1" thickBot="1" x14ac:dyDescent="0.3">
      <c r="B39" s="563" t="s">
        <v>463</v>
      </c>
      <c r="C39" s="564"/>
      <c r="D39" s="564"/>
      <c r="E39" s="564"/>
      <c r="F39" s="564"/>
      <c r="G39" s="564"/>
      <c r="H39" s="565"/>
      <c r="I39" s="284" t="e">
        <f>(F33+F35)/(I33+I35)</f>
        <v>#DIV/0!</v>
      </c>
      <c r="J39" s="1"/>
      <c r="L39" s="4"/>
    </row>
    <row r="40" spans="2:18" customFormat="1" ht="4.5" customHeight="1" thickBot="1" x14ac:dyDescent="0.3">
      <c r="B40" s="48"/>
      <c r="L40" s="42"/>
    </row>
    <row r="41" spans="2:18" ht="18" customHeight="1" thickBot="1" x14ac:dyDescent="0.3">
      <c r="B41" s="563" t="s">
        <v>464</v>
      </c>
      <c r="C41" s="564"/>
      <c r="D41" s="564"/>
      <c r="E41" s="564"/>
      <c r="F41" s="564"/>
      <c r="G41" s="564"/>
      <c r="H41" s="565"/>
      <c r="I41" s="284" t="e">
        <f>(F31+F33+F35)/(I31+I33+I35)</f>
        <v>#VALUE!</v>
      </c>
      <c r="J41" s="1"/>
      <c r="L41" s="4"/>
    </row>
    <row r="42" spans="2:18" customFormat="1" ht="5.0999999999999996" customHeight="1" thickBot="1" x14ac:dyDescent="0.3">
      <c r="B42" s="98"/>
      <c r="C42" s="62"/>
      <c r="D42" s="62"/>
      <c r="E42" s="62"/>
      <c r="F42" s="62"/>
      <c r="G42" s="62"/>
      <c r="H42" s="62"/>
      <c r="I42" s="62"/>
      <c r="J42" s="62"/>
      <c r="K42" s="62"/>
      <c r="L42" s="63"/>
    </row>
    <row r="43" spans="2:18" ht="18" customHeight="1" thickBot="1" x14ac:dyDescent="0.3">
      <c r="B43" s="545" t="s">
        <v>70</v>
      </c>
      <c r="C43" s="546"/>
      <c r="D43" s="546"/>
      <c r="E43" s="546"/>
      <c r="F43" s="546"/>
      <c r="G43" s="546"/>
      <c r="H43" s="546"/>
      <c r="I43" s="546"/>
      <c r="J43" s="546"/>
      <c r="K43" s="546"/>
      <c r="L43" s="547"/>
      <c r="R43" s="86"/>
    </row>
    <row r="44" spans="2:18" ht="18" customHeight="1" x14ac:dyDescent="0.25">
      <c r="B44" s="548"/>
      <c r="C44" s="549"/>
      <c r="D44" s="549"/>
      <c r="E44" s="549"/>
      <c r="F44" s="549"/>
      <c r="G44" s="549"/>
      <c r="H44" s="549"/>
      <c r="I44" s="549"/>
      <c r="J44" s="549"/>
      <c r="K44" s="549"/>
      <c r="L44" s="550"/>
      <c r="R44" s="86"/>
    </row>
    <row r="45" spans="2:18" ht="18" customHeight="1" x14ac:dyDescent="0.25">
      <c r="B45" s="551"/>
      <c r="C45" s="552"/>
      <c r="D45" s="552"/>
      <c r="E45" s="552"/>
      <c r="F45" s="552"/>
      <c r="G45" s="552"/>
      <c r="H45" s="552"/>
      <c r="I45" s="552"/>
      <c r="J45" s="552"/>
      <c r="K45" s="552"/>
      <c r="L45" s="553"/>
      <c r="R45" s="86"/>
    </row>
    <row r="46" spans="2:18" ht="18" customHeight="1" x14ac:dyDescent="0.25">
      <c r="B46" s="551"/>
      <c r="C46" s="552"/>
      <c r="D46" s="552"/>
      <c r="E46" s="552"/>
      <c r="F46" s="552"/>
      <c r="G46" s="552"/>
      <c r="H46" s="552"/>
      <c r="I46" s="552"/>
      <c r="J46" s="552"/>
      <c r="K46" s="552"/>
      <c r="L46" s="553"/>
      <c r="R46" s="86"/>
    </row>
    <row r="47" spans="2:18" ht="18" customHeight="1" x14ac:dyDescent="0.25">
      <c r="B47" s="551"/>
      <c r="C47" s="552"/>
      <c r="D47" s="552"/>
      <c r="E47" s="552"/>
      <c r="F47" s="552"/>
      <c r="G47" s="552"/>
      <c r="H47" s="552"/>
      <c r="I47" s="552"/>
      <c r="J47" s="552"/>
      <c r="K47" s="552"/>
      <c r="L47" s="553"/>
      <c r="R47" s="86"/>
    </row>
    <row r="48" spans="2:18" ht="18" customHeight="1" x14ac:dyDescent="0.25">
      <c r="B48" s="551"/>
      <c r="C48" s="552"/>
      <c r="D48" s="552"/>
      <c r="E48" s="552"/>
      <c r="F48" s="552"/>
      <c r="G48" s="552"/>
      <c r="H48" s="552"/>
      <c r="I48" s="552"/>
      <c r="J48" s="552"/>
      <c r="K48" s="552"/>
      <c r="L48" s="553"/>
      <c r="R48" s="86"/>
    </row>
    <row r="49" spans="2:18" ht="18" customHeight="1" x14ac:dyDescent="0.25">
      <c r="B49" s="551"/>
      <c r="C49" s="552"/>
      <c r="D49" s="552"/>
      <c r="E49" s="552"/>
      <c r="F49" s="552"/>
      <c r="G49" s="552"/>
      <c r="H49" s="552"/>
      <c r="I49" s="552"/>
      <c r="J49" s="552"/>
      <c r="K49" s="552"/>
      <c r="L49" s="553"/>
      <c r="R49" s="86"/>
    </row>
    <row r="50" spans="2:18" customFormat="1" ht="18" customHeight="1" thickBot="1" x14ac:dyDescent="0.3">
      <c r="B50" s="554"/>
      <c r="C50" s="555"/>
      <c r="D50" s="555"/>
      <c r="E50" s="555"/>
      <c r="F50" s="555"/>
      <c r="G50" s="555"/>
      <c r="H50" s="555"/>
      <c r="I50" s="555"/>
      <c r="J50" s="555"/>
      <c r="K50" s="555"/>
      <c r="L50" s="556"/>
    </row>
    <row r="52" spans="2:18" customFormat="1" ht="18" customHeight="1" x14ac:dyDescent="0.25"/>
    <row r="53" spans="2:18" customFormat="1" ht="18" customHeight="1" x14ac:dyDescent="0.25"/>
    <row r="54" spans="2:18" customFormat="1" ht="20.25" customHeight="1" x14ac:dyDescent="0.25"/>
    <row r="55" spans="2:18" customFormat="1" ht="4.5" customHeight="1" x14ac:dyDescent="0.25"/>
    <row r="56" spans="2:18" customFormat="1" ht="18" customHeight="1" x14ac:dyDescent="0.25"/>
    <row r="57" spans="2:18" customFormat="1" ht="4.5" customHeight="1" x14ac:dyDescent="0.25"/>
    <row r="58" spans="2:18" customFormat="1" ht="18" customHeight="1" x14ac:dyDescent="0.25"/>
    <row r="59" spans="2:18" customFormat="1" ht="6.95" customHeight="1" x14ac:dyDescent="0.25"/>
    <row r="60" spans="2:18" customFormat="1" ht="18" customHeight="1" x14ac:dyDescent="0.25"/>
    <row r="61" spans="2:18" customFormat="1" ht="5.0999999999999996" customHeight="1" x14ac:dyDescent="0.25"/>
    <row r="62" spans="2:18" customFormat="1" ht="18" customHeight="1" x14ac:dyDescent="0.25"/>
    <row r="63" spans="2:18" customFormat="1" ht="5.0999999999999996" customHeight="1" x14ac:dyDescent="0.25"/>
    <row r="64" spans="2:18" customFormat="1" ht="18" customHeight="1" x14ac:dyDescent="0.25"/>
    <row r="65" customFormat="1" ht="5.0999999999999996" customHeight="1" x14ac:dyDescent="0.25"/>
    <row r="66" customFormat="1" ht="18" customHeight="1" x14ac:dyDescent="0.25"/>
    <row r="67" customFormat="1" ht="5.0999999999999996" customHeight="1" x14ac:dyDescent="0.25"/>
    <row r="68" customFormat="1" ht="18" customHeight="1" x14ac:dyDescent="0.25"/>
    <row r="69" customFormat="1" ht="5.0999999999999996" customHeight="1" x14ac:dyDescent="0.25"/>
    <row r="70" customFormat="1" ht="18" customHeight="1" x14ac:dyDescent="0.25"/>
    <row r="71" customFormat="1" ht="5.0999999999999996" customHeight="1" x14ac:dyDescent="0.25"/>
    <row r="72" customFormat="1" ht="18" customHeight="1" x14ac:dyDescent="0.25"/>
    <row r="73" customFormat="1" ht="18" customHeight="1" x14ac:dyDescent="0.25"/>
    <row r="74" customFormat="1" ht="18" customHeight="1" x14ac:dyDescent="0.25"/>
    <row r="75" customFormat="1" ht="18" customHeight="1" x14ac:dyDescent="0.25"/>
    <row r="76" customFormat="1" ht="18" customHeight="1" x14ac:dyDescent="0.25"/>
    <row r="77" customFormat="1" ht="18" customHeight="1" x14ac:dyDescent="0.25"/>
    <row r="78" customFormat="1" ht="18" customHeight="1" x14ac:dyDescent="0.25"/>
    <row r="79" customFormat="1" ht="18" customHeight="1" x14ac:dyDescent="0.25"/>
    <row r="80" customFormat="1" ht="18" customHeight="1" x14ac:dyDescent="0.25"/>
    <row r="81" customFormat="1" ht="18" customHeight="1" x14ac:dyDescent="0.25"/>
    <row r="82" customFormat="1" ht="18" customHeight="1" x14ac:dyDescent="0.25"/>
    <row r="83" customFormat="1" ht="18" customHeight="1" x14ac:dyDescent="0.25"/>
    <row r="84" customFormat="1" ht="18" customHeight="1" x14ac:dyDescent="0.25"/>
    <row r="85" customFormat="1" ht="18" customHeight="1" x14ac:dyDescent="0.25"/>
    <row r="86" customFormat="1" ht="4.5" customHeight="1" x14ac:dyDescent="0.25"/>
    <row r="87" customFormat="1" ht="18" customHeight="1" x14ac:dyDescent="0.25"/>
    <row r="88" customFormat="1" ht="15" customHeight="1" x14ac:dyDescent="0.25"/>
    <row r="89" customFormat="1" ht="15" customHeight="1" x14ac:dyDescent="0.25"/>
    <row r="90" customFormat="1" ht="15" customHeight="1" x14ac:dyDescent="0.25"/>
    <row r="91" customFormat="1" ht="15" customHeight="1" x14ac:dyDescent="0.25"/>
    <row r="92" customFormat="1" ht="15" customHeight="1" x14ac:dyDescent="0.25"/>
    <row r="93" customFormat="1" ht="15" customHeight="1" x14ac:dyDescent="0.25"/>
    <row r="94" customFormat="1" ht="15" customHeight="1" x14ac:dyDescent="0.25"/>
    <row r="95" customFormat="1" ht="15" customHeight="1" x14ac:dyDescent="0.25"/>
    <row r="96" customFormat="1" ht="15" customHeight="1" x14ac:dyDescent="0.25"/>
    <row r="97" customFormat="1" ht="15" customHeight="1" x14ac:dyDescent="0.25"/>
    <row r="98" customFormat="1" ht="15" customHeight="1" x14ac:dyDescent="0.25"/>
    <row r="99" customFormat="1" ht="3" customHeight="1" x14ac:dyDescent="0.25"/>
    <row r="100" customFormat="1" ht="15" customHeight="1" x14ac:dyDescent="0.25"/>
    <row r="101" customFormat="1" ht="15" customHeight="1" x14ac:dyDescent="0.25"/>
    <row r="102" customFormat="1" ht="15" customHeight="1" x14ac:dyDescent="0.25"/>
    <row r="103" customFormat="1" ht="15" customHeight="1" x14ac:dyDescent="0.25"/>
    <row r="104" customFormat="1" ht="15" customHeight="1" x14ac:dyDescent="0.25"/>
    <row r="105" customFormat="1" ht="15" customHeight="1" x14ac:dyDescent="0.25"/>
    <row r="106" customFormat="1" ht="15" customHeight="1" x14ac:dyDescent="0.25"/>
    <row r="107" customFormat="1" ht="15" customHeight="1" x14ac:dyDescent="0.25"/>
    <row r="108" customFormat="1" ht="15" customHeight="1" x14ac:dyDescent="0.25"/>
    <row r="109" customFormat="1" ht="15" customHeight="1" x14ac:dyDescent="0.25"/>
    <row r="110" customFormat="1" ht="15" customHeight="1" x14ac:dyDescent="0.25"/>
    <row r="111" customFormat="1" ht="15" customHeight="1" x14ac:dyDescent="0.25"/>
    <row r="112" customFormat="1" ht="15" customHeight="1" x14ac:dyDescent="0.25"/>
    <row r="113" customFormat="1" ht="15" customHeight="1" x14ac:dyDescent="0.25"/>
    <row r="114" customFormat="1" ht="18" customHeight="1" x14ac:dyDescent="0.25"/>
  </sheetData>
  <sheetProtection algorithmName="SHA-512" hashValue="lJEH2vdXAx0CLN4X5FYGinYPC9HB3MdpAFP8DPVOuhMMXepQC0a3DYFnJlHbhuXTTaoNg1KDzfSaVIoeD3Q2Jg==" saltValue="ub70uQ7sNYK9FhXO5mWiPw==" spinCount="100000" sheet="1" objects="1" scenarios="1"/>
  <mergeCells count="22">
    <mergeCell ref="K1:L1"/>
    <mergeCell ref="B2:L4"/>
    <mergeCell ref="C11:D11"/>
    <mergeCell ref="F11:H11"/>
    <mergeCell ref="B35:D35"/>
    <mergeCell ref="G35:H35"/>
    <mergeCell ref="C13:D13"/>
    <mergeCell ref="F13:K13"/>
    <mergeCell ref="B15:D15"/>
    <mergeCell ref="B17:D17"/>
    <mergeCell ref="B19:D19"/>
    <mergeCell ref="B43:L43"/>
    <mergeCell ref="B44:L50"/>
    <mergeCell ref="B21:D21"/>
    <mergeCell ref="B23:D23"/>
    <mergeCell ref="B25:D25"/>
    <mergeCell ref="G28:H28"/>
    <mergeCell ref="B33:D33"/>
    <mergeCell ref="G33:H33"/>
    <mergeCell ref="B37:H37"/>
    <mergeCell ref="B39:H39"/>
    <mergeCell ref="B41:H41"/>
  </mergeCells>
  <conditionalFormatting sqref="K15">
    <cfRule type="expression" priority="2" stopIfTrue="1">
      <formula>"C3 * 4.33"</formula>
    </cfRule>
  </conditionalFormatting>
  <conditionalFormatting sqref="I39:J39 I41:J41">
    <cfRule type="expression" priority="1" stopIfTrue="1">
      <formula>"13F+14F/2"</formula>
    </cfRule>
  </conditionalFormatting>
  <pageMargins left="0.5" right="0.5" top="1" bottom="0.75" header="0.3" footer="0.3"/>
  <pageSetup scale="95" fitToHeight="0"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Y96"/>
  <sheetViews>
    <sheetView showGridLines="0" showRowColHeaders="0" workbookViewId="0">
      <selection activeCell="F12" sqref="F12:H12"/>
    </sheetView>
  </sheetViews>
  <sheetFormatPr defaultRowHeight="18" customHeight="1" x14ac:dyDescent="0.25"/>
  <cols>
    <col min="1" max="1" width="2.7109375" style="3" customWidth="1"/>
    <col min="2" max="2" width="10.7109375" style="3" customWidth="1"/>
    <col min="3" max="3" width="5.7109375" style="3" customWidth="1"/>
    <col min="4" max="4" width="16.7109375" style="3" customWidth="1"/>
    <col min="5" max="5" width="1.7109375" style="3" customWidth="1"/>
    <col min="6" max="6" width="14.7109375" style="3" customWidth="1"/>
    <col min="7" max="7" width="7.7109375" style="3" customWidth="1"/>
    <col min="8" max="8" width="5.7109375" style="3" customWidth="1"/>
    <col min="9" max="9" width="17.42578125" style="3" customWidth="1"/>
    <col min="10" max="10" width="2" style="3" customWidth="1"/>
    <col min="11" max="11" width="14.28515625" style="3" customWidth="1"/>
    <col min="12" max="13" width="5.7109375" style="3" customWidth="1"/>
    <col min="14" max="14" width="9.140625" style="3"/>
    <col min="15" max="15" width="11.5703125" style="3" bestFit="1" customWidth="1"/>
    <col min="16" max="24" width="9.140625" style="3"/>
    <col min="25" max="25" width="10.5703125" style="3" hidden="1" customWidth="1"/>
    <col min="26" max="16384" width="9.140625" style="3"/>
  </cols>
  <sheetData>
    <row r="1" spans="2:12" ht="15.75" customHeight="1" thickBot="1" x14ac:dyDescent="0.3">
      <c r="K1" s="580">
        <v>2020</v>
      </c>
      <c r="L1" s="580"/>
    </row>
    <row r="2" spans="2:12" ht="18" customHeight="1" x14ac:dyDescent="0.25">
      <c r="B2" s="567" t="s">
        <v>458</v>
      </c>
      <c r="C2" s="568"/>
      <c r="D2" s="568"/>
      <c r="E2" s="568"/>
      <c r="F2" s="568"/>
      <c r="G2" s="568"/>
      <c r="H2" s="568"/>
      <c r="I2" s="568"/>
      <c r="J2" s="568"/>
      <c r="K2" s="568"/>
      <c r="L2" s="569"/>
    </row>
    <row r="3" spans="2:12" ht="18" customHeight="1" x14ac:dyDescent="0.25">
      <c r="B3" s="570"/>
      <c r="C3" s="571"/>
      <c r="D3" s="571"/>
      <c r="E3" s="571"/>
      <c r="F3" s="571"/>
      <c r="G3" s="571"/>
      <c r="H3" s="571"/>
      <c r="I3" s="571"/>
      <c r="J3" s="571"/>
      <c r="K3" s="571"/>
      <c r="L3" s="572"/>
    </row>
    <row r="4" spans="2:12" ht="20.25" customHeight="1" thickBot="1" x14ac:dyDescent="0.3">
      <c r="B4" s="573"/>
      <c r="C4" s="574"/>
      <c r="D4" s="574"/>
      <c r="E4" s="574"/>
      <c r="F4" s="574"/>
      <c r="G4" s="574"/>
      <c r="H4" s="574"/>
      <c r="I4" s="574"/>
      <c r="J4" s="574"/>
      <c r="K4" s="574"/>
      <c r="L4" s="575"/>
    </row>
    <row r="5" spans="2:12" ht="4.5" customHeight="1" x14ac:dyDescent="0.25">
      <c r="B5" s="5"/>
      <c r="D5" s="68"/>
      <c r="E5" s="68"/>
      <c r="F5" s="68"/>
      <c r="G5" s="68"/>
      <c r="H5" s="68"/>
      <c r="I5" s="68"/>
      <c r="J5" s="68"/>
      <c r="K5" s="68"/>
      <c r="L5" s="69"/>
    </row>
    <row r="6" spans="2:12" ht="4.5" customHeight="1" x14ac:dyDescent="0.25">
      <c r="B6" s="5"/>
      <c r="D6" s="68"/>
      <c r="E6" s="68"/>
      <c r="F6" s="68"/>
      <c r="G6" s="68"/>
      <c r="H6" s="68"/>
      <c r="I6" s="68"/>
      <c r="J6" s="68"/>
      <c r="K6" s="68"/>
      <c r="L6" s="69"/>
    </row>
    <row r="7" spans="2:12" ht="4.5" customHeight="1" x14ac:dyDescent="0.25">
      <c r="B7" s="5"/>
      <c r="D7" s="68"/>
      <c r="E7" s="68"/>
      <c r="F7" s="68"/>
      <c r="G7" s="68"/>
      <c r="H7" s="68"/>
      <c r="I7" s="68"/>
      <c r="J7" s="68"/>
      <c r="K7" s="68"/>
      <c r="L7" s="69"/>
    </row>
    <row r="8" spans="2:12" ht="4.5" customHeight="1" x14ac:dyDescent="0.25">
      <c r="B8" s="5"/>
      <c r="D8" s="68"/>
      <c r="E8" s="68"/>
      <c r="F8" s="68"/>
      <c r="G8" s="68"/>
      <c r="H8" s="68"/>
      <c r="I8" s="68"/>
      <c r="J8" s="68"/>
      <c r="K8" s="68"/>
      <c r="L8" s="69"/>
    </row>
    <row r="9" spans="2:12" ht="4.5" customHeight="1" x14ac:dyDescent="0.25">
      <c r="B9" s="5"/>
      <c r="D9" s="68"/>
      <c r="E9" s="68"/>
      <c r="F9" s="68"/>
      <c r="G9" s="68"/>
      <c r="H9" s="68"/>
      <c r="I9" s="68"/>
      <c r="J9" s="68"/>
      <c r="K9" s="68"/>
      <c r="L9" s="69"/>
    </row>
    <row r="10" spans="2:12" ht="4.5" customHeight="1" x14ac:dyDescent="0.25">
      <c r="B10" s="5"/>
      <c r="D10" s="68"/>
      <c r="E10" s="68"/>
      <c r="F10" s="68"/>
      <c r="G10" s="68"/>
      <c r="H10" s="68"/>
      <c r="I10" s="68"/>
      <c r="J10" s="68"/>
      <c r="K10" s="68"/>
      <c r="L10" s="69"/>
    </row>
    <row r="11" spans="2:12" ht="4.5" customHeight="1" x14ac:dyDescent="0.25">
      <c r="B11" s="5"/>
      <c r="D11" s="68"/>
      <c r="E11" s="68"/>
      <c r="F11" s="68"/>
      <c r="G11" s="68"/>
      <c r="H11" s="68"/>
      <c r="I11" s="68"/>
      <c r="J11" s="68"/>
      <c r="K11" s="68"/>
      <c r="L11" s="69"/>
    </row>
    <row r="12" spans="2:12" ht="18" customHeight="1" x14ac:dyDescent="0.25">
      <c r="B12" s="5"/>
      <c r="C12" s="576" t="s">
        <v>0</v>
      </c>
      <c r="D12" s="576"/>
      <c r="E12" s="99"/>
      <c r="F12" s="577" t="s">
        <v>2</v>
      </c>
      <c r="G12" s="578"/>
      <c r="H12" s="579"/>
      <c r="I12" s="135" t="s">
        <v>2</v>
      </c>
      <c r="J12" s="425"/>
      <c r="K12" s="437"/>
      <c r="L12" s="4"/>
    </row>
    <row r="13" spans="2:12" ht="4.5" customHeight="1" x14ac:dyDescent="0.25">
      <c r="B13" s="136"/>
      <c r="C13" s="54"/>
      <c r="F13" s="10"/>
      <c r="G13" s="11"/>
      <c r="H13" s="11"/>
      <c r="L13" s="4"/>
    </row>
    <row r="14" spans="2:12" ht="18" customHeight="1" x14ac:dyDescent="0.25">
      <c r="B14" s="136" t="s">
        <v>2</v>
      </c>
      <c r="C14" s="576" t="s">
        <v>1</v>
      </c>
      <c r="D14" s="576"/>
      <c r="E14" s="99"/>
      <c r="F14" s="577" t="s">
        <v>2</v>
      </c>
      <c r="G14" s="578"/>
      <c r="H14" s="578"/>
      <c r="I14" s="578"/>
      <c r="J14" s="578"/>
      <c r="K14" s="579"/>
      <c r="L14" s="4"/>
    </row>
    <row r="15" spans="2:12" ht="6.95" customHeight="1" x14ac:dyDescent="0.25">
      <c r="B15" s="9"/>
      <c r="C15" s="58"/>
      <c r="F15" s="114"/>
      <c r="L15" s="4"/>
    </row>
    <row r="16" spans="2:12" customFormat="1" ht="18" customHeight="1" x14ac:dyDescent="0.25">
      <c r="B16" s="48"/>
      <c r="I16" s="424" t="s">
        <v>418</v>
      </c>
      <c r="L16" s="42"/>
    </row>
    <row r="17" spans="2:25" ht="5.0999999999999996" customHeight="1" thickBot="1" x14ac:dyDescent="0.3">
      <c r="B17" s="190"/>
      <c r="C17" s="191"/>
      <c r="D17" s="135"/>
      <c r="E17" s="135"/>
      <c r="F17" s="1"/>
      <c r="G17" s="13"/>
      <c r="H17" s="12"/>
      <c r="I17" s="13"/>
      <c r="J17" s="13"/>
      <c r="K17" s="59"/>
      <c r="L17" s="4"/>
    </row>
    <row r="18" spans="2:25" ht="18" customHeight="1" thickBot="1" x14ac:dyDescent="0.3">
      <c r="B18" s="557" t="s">
        <v>5</v>
      </c>
      <c r="C18" s="558"/>
      <c r="D18" s="558"/>
      <c r="E18" s="302"/>
      <c r="F18" s="92">
        <v>0</v>
      </c>
      <c r="G18" s="13" t="s">
        <v>25</v>
      </c>
      <c r="H18" s="13" t="s">
        <v>4</v>
      </c>
      <c r="I18" s="205">
        <v>0</v>
      </c>
      <c r="J18" s="13"/>
      <c r="K18" s="276">
        <f>F18*52/12*I18/12</f>
        <v>0</v>
      </c>
      <c r="L18" s="4"/>
      <c r="O18" s="337"/>
      <c r="Y18" s="202">
        <f>DAY(I29)</f>
        <v>0</v>
      </c>
    </row>
    <row r="19" spans="2:25" ht="5.0999999999999996" customHeight="1" thickBot="1" x14ac:dyDescent="0.3">
      <c r="B19" s="190"/>
      <c r="C19" s="191"/>
      <c r="D19" s="135"/>
      <c r="E19" s="135"/>
      <c r="F19" s="1"/>
      <c r="G19" s="13"/>
      <c r="H19" s="12"/>
      <c r="I19" s="13"/>
      <c r="J19" s="13"/>
      <c r="K19" s="59"/>
      <c r="L19" s="4"/>
      <c r="Y19" s="202"/>
    </row>
    <row r="20" spans="2:25" ht="18" customHeight="1" thickBot="1" x14ac:dyDescent="0.3">
      <c r="B20" s="557" t="s">
        <v>7</v>
      </c>
      <c r="C20" s="558"/>
      <c r="D20" s="558"/>
      <c r="E20" s="302"/>
      <c r="F20" s="92">
        <v>0</v>
      </c>
      <c r="G20" s="13" t="s">
        <v>25</v>
      </c>
      <c r="H20" s="13" t="s">
        <v>4</v>
      </c>
      <c r="I20" s="205">
        <v>0</v>
      </c>
      <c r="J20" s="13"/>
      <c r="K20" s="276">
        <f>F20*26/12*I20/12</f>
        <v>0</v>
      </c>
      <c r="L20" s="4"/>
      <c r="Y20" s="202">
        <f>((DAY(DATE(YEAR(F29),MONTH(F29)+1,0)-DAY(F29)+1)))</f>
        <v>1</v>
      </c>
    </row>
    <row r="21" spans="2:25" ht="5.0999999999999996" customHeight="1" thickBot="1" x14ac:dyDescent="0.3">
      <c r="B21" s="190"/>
      <c r="C21" s="191"/>
      <c r="D21" s="135"/>
      <c r="E21" s="135"/>
      <c r="F21" s="1"/>
      <c r="G21" s="13"/>
      <c r="H21" s="12"/>
      <c r="I21" s="13"/>
      <c r="J21" s="13"/>
      <c r="K21" s="59"/>
      <c r="L21" s="4"/>
      <c r="Y21" s="202"/>
    </row>
    <row r="22" spans="2:25" ht="18" customHeight="1" thickBot="1" x14ac:dyDescent="0.3">
      <c r="B22" s="557" t="s">
        <v>61</v>
      </c>
      <c r="C22" s="558"/>
      <c r="D22" s="558"/>
      <c r="E22" s="302"/>
      <c r="F22" s="92">
        <v>0</v>
      </c>
      <c r="G22" s="13" t="s">
        <v>25</v>
      </c>
      <c r="H22" s="13" t="s">
        <v>4</v>
      </c>
      <c r="I22" s="205">
        <v>0</v>
      </c>
      <c r="J22" s="13"/>
      <c r="K22" s="276">
        <f>F22*24/12*I22/12</f>
        <v>0</v>
      </c>
      <c r="L22" s="4"/>
      <c r="Y22" s="203">
        <f>+I29-F29</f>
        <v>0</v>
      </c>
    </row>
    <row r="23" spans="2:25" ht="5.0999999999999996" customHeight="1" thickBot="1" x14ac:dyDescent="0.3">
      <c r="B23" s="190"/>
      <c r="C23" s="191"/>
      <c r="D23" s="135"/>
      <c r="E23" s="135"/>
      <c r="F23" s="1"/>
      <c r="G23" s="13"/>
      <c r="H23" s="13"/>
      <c r="I23" s="13"/>
      <c r="J23" s="13"/>
      <c r="K23" s="59"/>
      <c r="L23" s="4"/>
      <c r="Y23" s="202"/>
    </row>
    <row r="24" spans="2:25" ht="18" customHeight="1" thickBot="1" x14ac:dyDescent="0.3">
      <c r="B24" s="557" t="s">
        <v>9</v>
      </c>
      <c r="C24" s="558"/>
      <c r="D24" s="558"/>
      <c r="E24" s="302"/>
      <c r="F24" s="92">
        <v>0</v>
      </c>
      <c r="G24" s="13" t="s">
        <v>25</v>
      </c>
      <c r="H24" s="13" t="s">
        <v>4</v>
      </c>
      <c r="I24" s="205">
        <v>0</v>
      </c>
      <c r="J24" s="13"/>
      <c r="K24" s="276">
        <f>F24*I24/12</f>
        <v>0</v>
      </c>
      <c r="L24" s="4"/>
      <c r="Y24" s="203">
        <f>+Y22-Y20-Y18</f>
        <v>-1</v>
      </c>
    </row>
    <row r="25" spans="2:25" ht="5.0999999999999996" customHeight="1" thickBot="1" x14ac:dyDescent="0.3">
      <c r="B25" s="190"/>
      <c r="C25" s="191"/>
      <c r="D25" s="135"/>
      <c r="E25" s="135"/>
      <c r="F25" s="14"/>
      <c r="G25" s="15"/>
      <c r="H25" s="15"/>
      <c r="I25" s="15"/>
      <c r="J25" s="15"/>
      <c r="K25" s="27"/>
      <c r="L25" s="4"/>
      <c r="Y25" s="202"/>
    </row>
    <row r="26" spans="2:25" ht="18" customHeight="1" thickBot="1" x14ac:dyDescent="0.3">
      <c r="B26" s="557" t="s">
        <v>11</v>
      </c>
      <c r="C26" s="558"/>
      <c r="D26" s="558"/>
      <c r="E26" s="302"/>
      <c r="F26" s="90">
        <v>0</v>
      </c>
      <c r="G26" s="13" t="s">
        <v>25</v>
      </c>
      <c r="H26" s="13" t="s">
        <v>12</v>
      </c>
      <c r="I26" s="281">
        <v>12</v>
      </c>
      <c r="J26" s="13"/>
      <c r="K26" s="276">
        <f>F26/12</f>
        <v>0</v>
      </c>
      <c r="L26" s="4"/>
      <c r="Q26" s="204"/>
      <c r="R26" s="204"/>
      <c r="S26" s="204"/>
      <c r="T26" s="204"/>
      <c r="U26" s="204"/>
      <c r="Y26" s="202">
        <f>+Y24/30.1</f>
        <v>-3.3222591362126241E-2</v>
      </c>
    </row>
    <row r="27" spans="2:25" ht="5.0999999999999996" customHeight="1" x14ac:dyDescent="0.25">
      <c r="B27" s="136"/>
      <c r="C27" s="54"/>
      <c r="D27" s="54"/>
      <c r="E27" s="54"/>
      <c r="F27" s="1"/>
      <c r="G27" s="161"/>
      <c r="I27" s="161"/>
      <c r="J27" s="161"/>
      <c r="K27" s="1"/>
      <c r="L27" s="4"/>
      <c r="Y27" s="202"/>
    </row>
    <row r="28" spans="2:25" ht="18" customHeight="1" x14ac:dyDescent="0.25">
      <c r="B28" s="136"/>
      <c r="C28" s="54"/>
      <c r="D28" s="54"/>
      <c r="E28" s="54"/>
      <c r="F28"/>
      <c r="G28"/>
      <c r="H28"/>
      <c r="I28" s="161"/>
      <c r="J28" s="161"/>
      <c r="K28" s="1"/>
      <c r="L28" s="4"/>
      <c r="Y28" s="202">
        <f>ROUND(Y26,0)</f>
        <v>0</v>
      </c>
    </row>
    <row r="29" spans="2:25" ht="18" customHeight="1" x14ac:dyDescent="0.25">
      <c r="B29" s="105"/>
      <c r="C29" s="35"/>
      <c r="D29" s="56" t="s">
        <v>354</v>
      </c>
      <c r="E29" s="303"/>
      <c r="F29" s="127"/>
      <c r="G29" s="559" t="s">
        <v>254</v>
      </c>
      <c r="H29" s="560"/>
      <c r="I29" s="127"/>
      <c r="J29" s="161"/>
      <c r="K29" s="2" t="s">
        <v>30</v>
      </c>
      <c r="L29" s="4"/>
    </row>
    <row r="30" spans="2:25" ht="5.0999999999999996" customHeight="1" thickBot="1" x14ac:dyDescent="0.3">
      <c r="B30" s="105"/>
      <c r="C30" s="35"/>
      <c r="D30" s="56"/>
      <c r="E30" s="303"/>
      <c r="F30" s="433"/>
      <c r="G30" s="161"/>
      <c r="H30" s="161"/>
      <c r="I30" s="434"/>
      <c r="J30" s="161"/>
      <c r="K30" s="2"/>
      <c r="L30" s="4"/>
    </row>
    <row r="31" spans="2:25" ht="18" customHeight="1" thickBot="1" x14ac:dyDescent="0.3">
      <c r="B31" s="136" t="s">
        <v>2</v>
      </c>
      <c r="C31" s="35"/>
      <c r="D31" s="135" t="s">
        <v>465</v>
      </c>
      <c r="E31" s="435"/>
      <c r="F31" s="92">
        <v>0</v>
      </c>
      <c r="G31" s="13"/>
      <c r="H31" s="13"/>
      <c r="I31" s="426" t="str">
        <f>IF($F$29=0, "", ROUND(((DAY(DATE(YEAR($F$29), MONTH($F$29)+1,0)-(DAY($F$29)-1))/DAY(DATE(YEAR($F$29), MONTH($F$29)+1,0))))+DAY($I$29)/(DAY(DATE(YEAR($I$29),MONTH($I$29)+1,0)))+$Y$28, 3))</f>
        <v/>
      </c>
      <c r="J31" s="49"/>
      <c r="K31" s="277" t="e">
        <f>F31/I31</f>
        <v>#VALUE!</v>
      </c>
      <c r="L31" s="4"/>
      <c r="N31" s="113"/>
    </row>
    <row r="32" spans="2:25" ht="5.0999999999999996" customHeight="1" thickBot="1" x14ac:dyDescent="0.3">
      <c r="B32" s="136"/>
      <c r="C32" s="35"/>
      <c r="D32" s="135"/>
      <c r="E32" s="435"/>
      <c r="F32" s="432"/>
      <c r="G32" s="13"/>
      <c r="H32" s="13"/>
      <c r="I32" s="427"/>
      <c r="J32" s="49"/>
      <c r="K32" s="442"/>
      <c r="L32" s="4"/>
      <c r="N32" s="113"/>
    </row>
    <row r="33" spans="2:12" ht="18" customHeight="1" thickBot="1" x14ac:dyDescent="0.3">
      <c r="B33" s="557" t="s">
        <v>461</v>
      </c>
      <c r="C33" s="558"/>
      <c r="D33" s="558"/>
      <c r="E33" s="302"/>
      <c r="F33" s="66">
        <v>0</v>
      </c>
      <c r="G33" s="561" t="s">
        <v>350</v>
      </c>
      <c r="H33" s="562"/>
      <c r="I33" s="428">
        <v>0</v>
      </c>
      <c r="J33" s="86"/>
      <c r="K33" s="278" t="e">
        <f>F33/I33</f>
        <v>#DIV/0!</v>
      </c>
      <c r="L33" s="4"/>
    </row>
    <row r="34" spans="2:12" ht="5.0999999999999996" customHeight="1" thickBot="1" x14ac:dyDescent="0.3">
      <c r="B34" s="190"/>
      <c r="C34" s="191"/>
      <c r="D34" s="191"/>
      <c r="E34" s="191"/>
      <c r="F34" s="324"/>
      <c r="G34" s="429"/>
      <c r="H34" s="13"/>
      <c r="I34" s="49"/>
      <c r="J34" s="86"/>
      <c r="K34" s="443"/>
      <c r="L34" s="4"/>
    </row>
    <row r="35" spans="2:12" ht="18" customHeight="1" thickBot="1" x14ac:dyDescent="0.3">
      <c r="B35" s="557" t="s">
        <v>428</v>
      </c>
      <c r="C35" s="558"/>
      <c r="D35" s="558"/>
      <c r="E35" s="191"/>
      <c r="F35" s="80">
        <v>0</v>
      </c>
      <c r="G35" s="561" t="s">
        <v>350</v>
      </c>
      <c r="H35" s="562"/>
      <c r="I35" s="430">
        <v>0</v>
      </c>
      <c r="J35" s="86"/>
      <c r="K35" s="278" t="e">
        <f>F35/I35</f>
        <v>#DIV/0!</v>
      </c>
      <c r="L35" s="4"/>
    </row>
    <row r="36" spans="2:12" ht="5.0999999999999996" customHeight="1" thickBot="1" x14ac:dyDescent="0.3">
      <c r="B36" s="190"/>
      <c r="C36" s="191"/>
      <c r="D36" s="191"/>
      <c r="E36" s="191"/>
      <c r="F36" s="38"/>
      <c r="G36" s="13"/>
      <c r="H36" s="13"/>
      <c r="I36" s="436"/>
      <c r="J36" s="86"/>
      <c r="K36" s="444"/>
      <c r="L36" s="4"/>
    </row>
    <row r="37" spans="2:12" ht="18" customHeight="1" thickBot="1" x14ac:dyDescent="0.3">
      <c r="B37" s="563" t="s">
        <v>466</v>
      </c>
      <c r="C37" s="564"/>
      <c r="D37" s="564"/>
      <c r="E37" s="564"/>
      <c r="F37" s="564"/>
      <c r="G37" s="564"/>
      <c r="H37" s="565"/>
      <c r="I37" s="276" t="e">
        <f>(F31+F33)/(I31+I33)</f>
        <v>#VALUE!</v>
      </c>
      <c r="J37" s="1"/>
      <c r="L37" s="4"/>
    </row>
    <row r="38" spans="2:12" ht="5.0999999999999996" customHeight="1" thickBot="1" x14ac:dyDescent="0.3">
      <c r="B38" s="187"/>
      <c r="C38" s="135"/>
      <c r="D38" s="135"/>
      <c r="E38" s="135"/>
      <c r="F38" s="135"/>
      <c r="G38" s="135"/>
      <c r="H38" s="135"/>
      <c r="I38" s="431"/>
      <c r="J38" s="1"/>
      <c r="L38" s="4"/>
    </row>
    <row r="39" spans="2:12" ht="18" customHeight="1" thickBot="1" x14ac:dyDescent="0.3">
      <c r="B39" s="563" t="s">
        <v>467</v>
      </c>
      <c r="C39" s="564"/>
      <c r="D39" s="564"/>
      <c r="E39" s="564"/>
      <c r="F39" s="564"/>
      <c r="G39" s="564"/>
      <c r="H39" s="565"/>
      <c r="I39" s="276" t="e">
        <f>(F33+F35)/(I33+I35)</f>
        <v>#DIV/0!</v>
      </c>
      <c r="J39" s="1"/>
      <c r="L39" s="4"/>
    </row>
    <row r="40" spans="2:12" ht="5.0999999999999996" customHeight="1" thickBot="1" x14ac:dyDescent="0.3">
      <c r="B40" s="187"/>
      <c r="C40" s="135"/>
      <c r="D40" s="135"/>
      <c r="E40" s="135"/>
      <c r="F40" s="135"/>
      <c r="G40" s="135"/>
      <c r="H40" s="135"/>
      <c r="I40" s="431"/>
      <c r="J40" s="1"/>
      <c r="L40" s="4"/>
    </row>
    <row r="41" spans="2:12" ht="18" customHeight="1" thickBot="1" x14ac:dyDescent="0.3">
      <c r="B41" s="563" t="s">
        <v>468</v>
      </c>
      <c r="C41" s="564"/>
      <c r="D41" s="564"/>
      <c r="E41" s="564"/>
      <c r="F41" s="564"/>
      <c r="G41" s="564"/>
      <c r="H41" s="565"/>
      <c r="I41" s="276" t="e">
        <f>(F31+F33+F35)/(I31+I33+I35)</f>
        <v>#VALUE!</v>
      </c>
      <c r="J41" s="1"/>
      <c r="L41" s="4"/>
    </row>
    <row r="42" spans="2:12" ht="4.5" customHeight="1" thickBot="1" x14ac:dyDescent="0.3">
      <c r="B42" s="98"/>
      <c r="C42" s="62"/>
      <c r="D42" s="62"/>
      <c r="E42" s="62"/>
      <c r="F42" s="62"/>
      <c r="G42" s="62"/>
      <c r="H42" s="62"/>
      <c r="I42" s="62"/>
      <c r="J42" s="62"/>
      <c r="K42" s="62"/>
      <c r="L42" s="63"/>
    </row>
    <row r="43" spans="2:12" customFormat="1" ht="18" customHeight="1" thickBot="1" x14ac:dyDescent="0.3">
      <c r="B43" s="545" t="s">
        <v>70</v>
      </c>
      <c r="C43" s="546"/>
      <c r="D43" s="546"/>
      <c r="E43" s="546"/>
      <c r="F43" s="546"/>
      <c r="G43" s="546"/>
      <c r="H43" s="546"/>
      <c r="I43" s="546"/>
      <c r="J43" s="546"/>
      <c r="K43" s="546"/>
      <c r="L43" s="547"/>
    </row>
    <row r="44" spans="2:12" customFormat="1" ht="18" customHeight="1" x14ac:dyDescent="0.25">
      <c r="B44" s="548" t="s">
        <v>417</v>
      </c>
      <c r="C44" s="549"/>
      <c r="D44" s="549"/>
      <c r="E44" s="549"/>
      <c r="F44" s="549"/>
      <c r="G44" s="549"/>
      <c r="H44" s="549"/>
      <c r="I44" s="549"/>
      <c r="J44" s="549"/>
      <c r="K44" s="549"/>
      <c r="L44" s="550"/>
    </row>
    <row r="45" spans="2:12" customFormat="1" ht="18" customHeight="1" x14ac:dyDescent="0.25">
      <c r="B45" s="551"/>
      <c r="C45" s="552"/>
      <c r="D45" s="552"/>
      <c r="E45" s="552"/>
      <c r="F45" s="552"/>
      <c r="G45" s="552"/>
      <c r="H45" s="552"/>
      <c r="I45" s="552"/>
      <c r="J45" s="552"/>
      <c r="K45" s="552"/>
      <c r="L45" s="553"/>
    </row>
    <row r="46" spans="2:12" customFormat="1" ht="18" customHeight="1" x14ac:dyDescent="0.25">
      <c r="B46" s="551"/>
      <c r="C46" s="552"/>
      <c r="D46" s="552"/>
      <c r="E46" s="552"/>
      <c r="F46" s="552"/>
      <c r="G46" s="552"/>
      <c r="H46" s="552"/>
      <c r="I46" s="552"/>
      <c r="J46" s="552"/>
      <c r="K46" s="552"/>
      <c r="L46" s="553"/>
    </row>
    <row r="47" spans="2:12" customFormat="1" ht="18" customHeight="1" x14ac:dyDescent="0.25">
      <c r="B47" s="551"/>
      <c r="C47" s="552"/>
      <c r="D47" s="552"/>
      <c r="E47" s="552"/>
      <c r="F47" s="552"/>
      <c r="G47" s="552"/>
      <c r="H47" s="552"/>
      <c r="I47" s="552"/>
      <c r="J47" s="552"/>
      <c r="K47" s="552"/>
      <c r="L47" s="553"/>
    </row>
    <row r="48" spans="2:12" customFormat="1" ht="18" customHeight="1" x14ac:dyDescent="0.25">
      <c r="B48" s="551"/>
      <c r="C48" s="552"/>
      <c r="D48" s="552"/>
      <c r="E48" s="552"/>
      <c r="F48" s="552"/>
      <c r="G48" s="552"/>
      <c r="H48" s="552"/>
      <c r="I48" s="552"/>
      <c r="J48" s="552"/>
      <c r="K48" s="552"/>
      <c r="L48" s="553"/>
    </row>
    <row r="49" spans="2:12" customFormat="1" ht="18" customHeight="1" x14ac:dyDescent="0.25">
      <c r="B49" s="551"/>
      <c r="C49" s="552"/>
      <c r="D49" s="552"/>
      <c r="E49" s="552"/>
      <c r="F49" s="552"/>
      <c r="G49" s="552"/>
      <c r="H49" s="552"/>
      <c r="I49" s="552"/>
      <c r="J49" s="552"/>
      <c r="K49" s="552"/>
      <c r="L49" s="553"/>
    </row>
    <row r="50" spans="2:12" customFormat="1" ht="18" customHeight="1" x14ac:dyDescent="0.25">
      <c r="B50" s="551"/>
      <c r="C50" s="552"/>
      <c r="D50" s="552"/>
      <c r="E50" s="552"/>
      <c r="F50" s="552"/>
      <c r="G50" s="552"/>
      <c r="H50" s="552"/>
      <c r="I50" s="552"/>
      <c r="J50" s="552"/>
      <c r="K50" s="552"/>
      <c r="L50" s="553"/>
    </row>
    <row r="51" spans="2:12" customFormat="1" ht="18" customHeight="1" thickBot="1" x14ac:dyDescent="0.3">
      <c r="B51" s="554"/>
      <c r="C51" s="555"/>
      <c r="D51" s="555"/>
      <c r="E51" s="555"/>
      <c r="F51" s="555"/>
      <c r="G51" s="555"/>
      <c r="H51" s="555"/>
      <c r="I51" s="555"/>
      <c r="J51" s="555"/>
      <c r="K51" s="555"/>
      <c r="L51" s="556"/>
    </row>
    <row r="52" spans="2:12" customFormat="1" ht="18" customHeight="1" x14ac:dyDescent="0.25">
      <c r="B52" s="3"/>
      <c r="C52" s="3"/>
      <c r="D52" s="3"/>
      <c r="E52" s="3"/>
      <c r="F52" s="3"/>
      <c r="G52" s="3"/>
      <c r="H52" s="3"/>
      <c r="I52" s="3"/>
      <c r="J52" s="3"/>
      <c r="K52" s="3"/>
      <c r="L52" s="3"/>
    </row>
    <row r="53" spans="2:12" customFormat="1" ht="18" customHeight="1" x14ac:dyDescent="0.25">
      <c r="B53" s="3"/>
      <c r="C53" s="3"/>
      <c r="D53" s="3"/>
      <c r="E53" s="3"/>
      <c r="F53" s="3"/>
      <c r="G53" s="3"/>
      <c r="H53" s="3"/>
      <c r="I53" s="3"/>
      <c r="J53" s="3"/>
      <c r="K53" s="3"/>
      <c r="L53" s="3"/>
    </row>
    <row r="54" spans="2:12" customFormat="1" ht="18" customHeight="1" x14ac:dyDescent="0.25">
      <c r="B54" s="3"/>
      <c r="C54" s="3"/>
      <c r="D54" s="3"/>
      <c r="E54" s="3"/>
      <c r="F54" s="3"/>
      <c r="G54" s="3"/>
      <c r="H54" s="3"/>
      <c r="I54" s="3"/>
      <c r="J54" s="3"/>
      <c r="K54" s="3"/>
      <c r="L54" s="3"/>
    </row>
    <row r="55" spans="2:12" customFormat="1" ht="18" customHeight="1" x14ac:dyDescent="0.25">
      <c r="B55" s="3"/>
      <c r="C55" s="3"/>
      <c r="D55" s="3"/>
      <c r="E55" s="3"/>
      <c r="F55" s="3"/>
      <c r="G55" s="3"/>
      <c r="H55" s="3"/>
      <c r="I55" s="3"/>
      <c r="J55" s="3"/>
      <c r="K55" s="3"/>
      <c r="L55" s="3"/>
    </row>
    <row r="56" spans="2:12" customFormat="1" ht="18" customHeight="1" x14ac:dyDescent="0.25">
      <c r="B56" s="3"/>
      <c r="C56" s="3"/>
      <c r="D56" s="3"/>
      <c r="E56" s="3"/>
      <c r="F56" s="3"/>
      <c r="G56" s="3"/>
      <c r="H56" s="3"/>
      <c r="I56" s="3"/>
      <c r="J56" s="3"/>
      <c r="K56" s="3"/>
      <c r="L56" s="3"/>
    </row>
    <row r="57" spans="2:12" customFormat="1" ht="4.5" customHeight="1" x14ac:dyDescent="0.25">
      <c r="B57" s="3"/>
      <c r="C57" s="3"/>
      <c r="D57" s="3"/>
      <c r="E57" s="3"/>
      <c r="F57" s="3"/>
      <c r="G57" s="3"/>
      <c r="H57" s="3"/>
      <c r="I57" s="3"/>
      <c r="J57" s="3"/>
      <c r="K57" s="3"/>
      <c r="L57" s="3"/>
    </row>
    <row r="58" spans="2:12" customFormat="1" ht="18" customHeight="1" x14ac:dyDescent="0.25">
      <c r="B58" s="3"/>
      <c r="C58" s="3"/>
      <c r="D58" s="3"/>
      <c r="E58" s="3"/>
      <c r="F58" s="3"/>
      <c r="G58" s="3"/>
      <c r="H58" s="3"/>
      <c r="I58" s="3"/>
      <c r="J58" s="3"/>
      <c r="K58" s="3"/>
      <c r="L58" s="3"/>
    </row>
    <row r="59" spans="2:12" customFormat="1" ht="18" customHeight="1" x14ac:dyDescent="0.25">
      <c r="B59" s="3"/>
      <c r="C59" s="3"/>
      <c r="D59" s="3"/>
      <c r="E59" s="3"/>
      <c r="F59" s="3"/>
      <c r="G59" s="3"/>
      <c r="H59" s="3"/>
      <c r="I59" s="3"/>
      <c r="J59" s="3"/>
      <c r="K59" s="3"/>
      <c r="L59" s="3"/>
    </row>
    <row r="60" spans="2:12" customFormat="1" ht="18" customHeight="1" x14ac:dyDescent="0.25">
      <c r="B60" s="3"/>
      <c r="C60" s="3"/>
      <c r="D60" s="3"/>
      <c r="E60" s="3"/>
      <c r="F60" s="3"/>
      <c r="G60" s="3"/>
      <c r="H60" s="3"/>
      <c r="I60" s="3"/>
      <c r="J60" s="3"/>
      <c r="K60" s="3"/>
      <c r="L60" s="3"/>
    </row>
    <row r="61" spans="2:12" customFormat="1" ht="18" customHeight="1" x14ac:dyDescent="0.25">
      <c r="B61" s="3"/>
      <c r="C61" s="3"/>
      <c r="D61" s="3"/>
      <c r="E61" s="3"/>
      <c r="F61" s="3"/>
      <c r="G61" s="3"/>
      <c r="H61" s="3"/>
      <c r="I61" s="3"/>
      <c r="J61" s="3"/>
      <c r="K61" s="3"/>
      <c r="L61" s="3"/>
    </row>
    <row r="62" spans="2:12" customFormat="1" ht="18" customHeight="1" x14ac:dyDescent="0.25">
      <c r="B62" s="3"/>
      <c r="C62" s="3"/>
      <c r="D62" s="3"/>
      <c r="E62" s="3"/>
      <c r="F62" s="3"/>
      <c r="G62" s="3"/>
      <c r="H62" s="3"/>
      <c r="I62" s="3"/>
      <c r="J62" s="3"/>
      <c r="K62" s="3"/>
      <c r="L62" s="3"/>
    </row>
    <row r="63" spans="2:12" customFormat="1" ht="18" customHeight="1" x14ac:dyDescent="0.25">
      <c r="B63" s="3"/>
      <c r="C63" s="3"/>
      <c r="D63" s="3"/>
      <c r="E63" s="3"/>
      <c r="F63" s="3"/>
      <c r="G63" s="3"/>
      <c r="H63" s="3"/>
      <c r="I63" s="3"/>
      <c r="J63" s="3"/>
      <c r="K63" s="3"/>
      <c r="L63" s="3"/>
    </row>
    <row r="64" spans="2:12" customFormat="1" ht="18" customHeight="1" x14ac:dyDescent="0.25">
      <c r="B64" s="3"/>
      <c r="C64" s="3"/>
      <c r="D64" s="3"/>
      <c r="E64" s="3"/>
      <c r="F64" s="3"/>
      <c r="G64" s="3"/>
      <c r="H64" s="3"/>
      <c r="I64" s="3"/>
      <c r="J64" s="3"/>
      <c r="K64" s="3"/>
      <c r="L64" s="3"/>
    </row>
    <row r="65" spans="2:18" customFormat="1" ht="18" customHeight="1" x14ac:dyDescent="0.25">
      <c r="B65" s="3"/>
      <c r="C65" s="3"/>
      <c r="D65" s="3"/>
      <c r="E65" s="3"/>
      <c r="F65" s="3"/>
      <c r="G65" s="3"/>
      <c r="H65" s="3"/>
      <c r="I65" s="3"/>
      <c r="J65" s="3"/>
      <c r="K65" s="3"/>
      <c r="L65" s="3"/>
    </row>
    <row r="66" spans="2:18" customFormat="1" ht="18" customHeight="1" x14ac:dyDescent="0.25">
      <c r="B66" s="3"/>
      <c r="C66" s="3"/>
      <c r="D66" s="3"/>
      <c r="E66" s="3"/>
      <c r="F66" s="3"/>
      <c r="G66" s="3"/>
      <c r="H66" s="3"/>
      <c r="I66" s="3"/>
      <c r="J66" s="3"/>
      <c r="K66" s="3"/>
      <c r="L66" s="3"/>
    </row>
    <row r="67" spans="2:18" customFormat="1" ht="18" customHeight="1" x14ac:dyDescent="0.25">
      <c r="B67" s="3"/>
      <c r="C67" s="3"/>
      <c r="D67" s="3"/>
      <c r="E67" s="3"/>
      <c r="F67" s="3"/>
      <c r="G67" s="3"/>
      <c r="H67" s="3"/>
      <c r="I67" s="3"/>
      <c r="J67" s="3"/>
      <c r="K67" s="3"/>
      <c r="L67" s="3"/>
    </row>
    <row r="68" spans="2:18" customFormat="1" ht="4.5" customHeight="1" x14ac:dyDescent="0.25">
      <c r="B68" s="3"/>
      <c r="C68" s="3"/>
      <c r="D68" s="3"/>
      <c r="E68" s="3"/>
      <c r="F68" s="3"/>
      <c r="G68" s="3"/>
      <c r="H68" s="3"/>
      <c r="I68" s="3"/>
      <c r="J68" s="3"/>
      <c r="K68" s="3"/>
      <c r="L68" s="3"/>
    </row>
    <row r="69" spans="2:18" customFormat="1" ht="18" customHeight="1" x14ac:dyDescent="0.25">
      <c r="B69" s="3"/>
      <c r="C69" s="3"/>
      <c r="D69" s="3"/>
      <c r="E69" s="3"/>
      <c r="F69" s="3"/>
      <c r="G69" s="3"/>
      <c r="H69" s="3"/>
      <c r="I69" s="3"/>
      <c r="J69" s="3"/>
      <c r="K69" s="3"/>
      <c r="L69" s="3"/>
    </row>
    <row r="70" spans="2:18" customFormat="1" ht="18" customHeight="1" x14ac:dyDescent="0.25">
      <c r="B70" s="3"/>
      <c r="C70" s="3"/>
      <c r="D70" s="3"/>
      <c r="E70" s="3"/>
      <c r="F70" s="3"/>
      <c r="G70" s="3"/>
      <c r="H70" s="3"/>
      <c r="I70" s="3"/>
      <c r="J70" s="3"/>
      <c r="K70" s="3"/>
      <c r="L70" s="3"/>
    </row>
    <row r="71" spans="2:18" customFormat="1" ht="4.5" customHeight="1" x14ac:dyDescent="0.25">
      <c r="B71" s="3"/>
      <c r="C71" s="3"/>
      <c r="D71" s="3"/>
      <c r="E71" s="3"/>
      <c r="F71" s="3"/>
      <c r="G71" s="3"/>
      <c r="H71" s="3"/>
      <c r="I71" s="3"/>
      <c r="J71" s="3"/>
      <c r="K71" s="3"/>
      <c r="L71" s="3"/>
    </row>
    <row r="72" spans="2:18" customFormat="1" ht="18" customHeight="1" x14ac:dyDescent="0.25">
      <c r="B72" s="3"/>
      <c r="C72" s="3"/>
      <c r="D72" s="3"/>
      <c r="E72" s="3"/>
      <c r="F72" s="3"/>
      <c r="G72" s="3"/>
      <c r="H72" s="3"/>
      <c r="I72" s="3"/>
      <c r="J72" s="3"/>
      <c r="K72" s="3"/>
      <c r="L72" s="3"/>
    </row>
    <row r="73" spans="2:18" customFormat="1" ht="18" customHeight="1" x14ac:dyDescent="0.25">
      <c r="B73" s="3"/>
      <c r="C73" s="3"/>
      <c r="D73" s="3"/>
      <c r="E73" s="3"/>
      <c r="F73" s="3"/>
      <c r="G73" s="3"/>
      <c r="H73" s="3"/>
      <c r="I73" s="3"/>
      <c r="J73" s="3"/>
      <c r="K73" s="3"/>
      <c r="L73" s="3"/>
    </row>
    <row r="74" spans="2:18" customFormat="1" ht="18" customHeight="1" x14ac:dyDescent="0.25">
      <c r="B74" s="3"/>
      <c r="C74" s="3"/>
      <c r="D74" s="3"/>
      <c r="E74" s="3"/>
      <c r="F74" s="3"/>
      <c r="G74" s="3"/>
      <c r="H74" s="3"/>
      <c r="I74" s="3"/>
      <c r="J74" s="3"/>
      <c r="K74" s="3"/>
      <c r="L74" s="3"/>
    </row>
    <row r="75" spans="2:18" customFormat="1" ht="4.5" customHeight="1" x14ac:dyDescent="0.25">
      <c r="B75" s="3"/>
      <c r="C75" s="3"/>
      <c r="D75" s="3"/>
      <c r="E75" s="3"/>
      <c r="F75" s="3"/>
      <c r="G75" s="3"/>
      <c r="H75" s="3"/>
      <c r="I75" s="3"/>
      <c r="J75" s="3"/>
      <c r="K75" s="3"/>
      <c r="L75" s="3"/>
    </row>
    <row r="76" spans="2:18" ht="18" customHeight="1" x14ac:dyDescent="0.25">
      <c r="R76" s="86"/>
    </row>
    <row r="77" spans="2:18" ht="18" customHeight="1" x14ac:dyDescent="0.25">
      <c r="R77" s="86"/>
    </row>
    <row r="78" spans="2:18" ht="18" customHeight="1" x14ac:dyDescent="0.25">
      <c r="R78" s="86"/>
    </row>
    <row r="79" spans="2:18" ht="18" customHeight="1" x14ac:dyDescent="0.25">
      <c r="R79" s="86"/>
    </row>
    <row r="80" spans="2:18" ht="18" customHeight="1" x14ac:dyDescent="0.25">
      <c r="R80" s="86"/>
    </row>
    <row r="81" spans="2:23" customFormat="1" ht="18" customHeight="1" x14ac:dyDescent="0.25">
      <c r="B81" s="3"/>
      <c r="C81" s="3"/>
      <c r="D81" s="3"/>
      <c r="E81" s="3"/>
      <c r="F81" s="3"/>
      <c r="G81" s="3"/>
      <c r="H81" s="3"/>
      <c r="I81" s="3"/>
      <c r="J81" s="3"/>
      <c r="K81" s="3"/>
      <c r="L81" s="3"/>
    </row>
    <row r="95" spans="2:23" ht="18" customHeight="1" x14ac:dyDescent="0.25">
      <c r="P95" s="581"/>
      <c r="Q95" s="581"/>
      <c r="S95" s="581"/>
      <c r="T95" s="581"/>
      <c r="V95" s="581"/>
      <c r="W95" s="581"/>
    </row>
    <row r="96" spans="2:23" ht="18" customHeight="1" x14ac:dyDescent="0.25">
      <c r="P96" s="582"/>
      <c r="Q96" s="581"/>
      <c r="S96" s="582"/>
      <c r="T96" s="581"/>
      <c r="V96" s="583"/>
      <c r="W96" s="583"/>
    </row>
  </sheetData>
  <sheetProtection algorithmName="SHA-512" hashValue="vJUFN09BA2yk4vTC/vTRcUWILMkrfNAV6UkwlTI7v/j/fQssY2D9XQKt47vmq1NoAeiXfdRnDpAmyJRToM9JSw==" saltValue="tEGKTGKnleBmgZFOvUd+wA==" spinCount="100000" sheet="1" objects="1" scenarios="1"/>
  <mergeCells count="27">
    <mergeCell ref="P95:Q95"/>
    <mergeCell ref="S95:T95"/>
    <mergeCell ref="V95:W95"/>
    <mergeCell ref="P96:Q96"/>
    <mergeCell ref="S96:T96"/>
    <mergeCell ref="V96:W96"/>
    <mergeCell ref="K1:L1"/>
    <mergeCell ref="B2:L4"/>
    <mergeCell ref="B33:D33"/>
    <mergeCell ref="G33:H33"/>
    <mergeCell ref="B35:D35"/>
    <mergeCell ref="G35:H35"/>
    <mergeCell ref="B26:D26"/>
    <mergeCell ref="G29:H29"/>
    <mergeCell ref="B24:D24"/>
    <mergeCell ref="C12:D12"/>
    <mergeCell ref="F12:H12"/>
    <mergeCell ref="C14:D14"/>
    <mergeCell ref="F14:K14"/>
    <mergeCell ref="B18:D18"/>
    <mergeCell ref="B20:D20"/>
    <mergeCell ref="B22:D22"/>
    <mergeCell ref="B37:H37"/>
    <mergeCell ref="B39:H39"/>
    <mergeCell ref="B41:H41"/>
    <mergeCell ref="B43:L43"/>
    <mergeCell ref="B44:L51"/>
  </mergeCells>
  <conditionalFormatting sqref="I39:J41">
    <cfRule type="expression" priority="1" stopIfTrue="1">
      <formula>"13F+14F/2"</formula>
    </cfRule>
  </conditionalFormatting>
  <pageMargins left="0.5" right="0.5" top="1" bottom="1" header="0.3" footer="0.3"/>
  <pageSetup scale="93" fitToHeight="0" orientation="portrait"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B1:Y104"/>
  <sheetViews>
    <sheetView showGridLines="0" showRowColHeaders="0" zoomScaleNormal="100" workbookViewId="0">
      <selection activeCell="E14" sqref="E14:G14"/>
    </sheetView>
  </sheetViews>
  <sheetFormatPr defaultColWidth="10.7109375" defaultRowHeight="15" customHeight="1" x14ac:dyDescent="0.25"/>
  <cols>
    <col min="1" max="1" width="2.85546875" style="3" customWidth="1"/>
    <col min="2" max="2" width="10.7109375" style="3"/>
    <col min="3" max="3" width="12.7109375" style="3" customWidth="1"/>
    <col min="4" max="4" width="3.7109375" style="3" customWidth="1"/>
    <col min="5" max="5" width="14.28515625" style="3" customWidth="1"/>
    <col min="6" max="6" width="4.5703125" style="3" customWidth="1"/>
    <col min="7" max="7" width="14.28515625" style="3" customWidth="1"/>
    <col min="8" max="8" width="5.7109375" style="3" customWidth="1"/>
    <col min="9" max="9" width="14.28515625" style="3" customWidth="1"/>
    <col min="10" max="10" width="5.7109375" style="3" customWidth="1"/>
    <col min="11" max="11" width="14.28515625" style="3" customWidth="1"/>
    <col min="12" max="13" width="10.7109375" style="3"/>
    <col min="14" max="14" width="20.42578125" style="3" bestFit="1" customWidth="1"/>
    <col min="15" max="19" width="10.7109375" style="3"/>
    <col min="20" max="20" width="12.5703125" style="3" bestFit="1" customWidth="1"/>
    <col min="21" max="21" width="10.7109375" style="3"/>
    <col min="22" max="22" width="11.5703125" style="3" bestFit="1" customWidth="1"/>
    <col min="23" max="16384" width="10.7109375" style="3"/>
  </cols>
  <sheetData>
    <row r="1" spans="2:11" ht="15" customHeight="1" thickBot="1" x14ac:dyDescent="0.3">
      <c r="J1" s="584">
        <v>2020</v>
      </c>
      <c r="K1" s="584"/>
    </row>
    <row r="2" spans="2:11" ht="15" customHeight="1" x14ac:dyDescent="0.25">
      <c r="B2" s="567" t="s">
        <v>458</v>
      </c>
      <c r="C2" s="568"/>
      <c r="D2" s="568"/>
      <c r="E2" s="568"/>
      <c r="F2" s="568"/>
      <c r="G2" s="568"/>
      <c r="H2" s="568"/>
      <c r="I2" s="568"/>
      <c r="J2" s="568"/>
      <c r="K2" s="569"/>
    </row>
    <row r="3" spans="2:11" ht="15" customHeight="1" x14ac:dyDescent="0.25">
      <c r="B3" s="570"/>
      <c r="C3" s="571"/>
      <c r="D3" s="571"/>
      <c r="E3" s="571"/>
      <c r="F3" s="571"/>
      <c r="G3" s="571"/>
      <c r="H3" s="571"/>
      <c r="I3" s="571"/>
      <c r="J3" s="571"/>
      <c r="K3" s="572"/>
    </row>
    <row r="4" spans="2:11" ht="15" customHeight="1" thickBot="1" x14ac:dyDescent="0.3">
      <c r="B4" s="573"/>
      <c r="C4" s="574"/>
      <c r="D4" s="574"/>
      <c r="E4" s="574"/>
      <c r="F4" s="574"/>
      <c r="G4" s="574"/>
      <c r="H4" s="574"/>
      <c r="I4" s="574"/>
      <c r="J4" s="574"/>
      <c r="K4" s="575"/>
    </row>
    <row r="5" spans="2:11" ht="5.0999999999999996" customHeight="1" x14ac:dyDescent="0.25">
      <c r="B5" s="316"/>
      <c r="C5" s="68"/>
      <c r="D5" s="68"/>
      <c r="E5" s="68"/>
      <c r="F5" s="68"/>
      <c r="G5" s="68"/>
      <c r="H5" s="68"/>
      <c r="I5" s="68"/>
      <c r="J5" s="68"/>
      <c r="K5" s="69"/>
    </row>
    <row r="6" spans="2:11" ht="5.0999999999999996" customHeight="1" x14ac:dyDescent="0.25">
      <c r="B6" s="316"/>
      <c r="C6" s="68"/>
      <c r="D6" s="68"/>
      <c r="E6" s="68"/>
      <c r="F6" s="68"/>
      <c r="G6" s="68"/>
      <c r="H6" s="68"/>
      <c r="I6" s="68"/>
      <c r="J6" s="68"/>
      <c r="K6" s="69"/>
    </row>
    <row r="7" spans="2:11" ht="5.0999999999999996" customHeight="1" x14ac:dyDescent="0.25">
      <c r="B7" s="316"/>
      <c r="C7" s="68"/>
      <c r="D7" s="68"/>
      <c r="E7" s="68"/>
      <c r="F7" s="68"/>
      <c r="G7" s="68"/>
      <c r="H7" s="68"/>
      <c r="I7" s="68"/>
      <c r="J7" s="68"/>
      <c r="K7" s="69"/>
    </row>
    <row r="8" spans="2:11" ht="5.0999999999999996" customHeight="1" x14ac:dyDescent="0.25">
      <c r="B8" s="316"/>
      <c r="C8" s="68"/>
      <c r="D8" s="68"/>
      <c r="E8" s="68"/>
      <c r="F8" s="68"/>
      <c r="G8" s="68"/>
      <c r="H8" s="68"/>
      <c r="I8" s="68"/>
      <c r="J8" s="68"/>
      <c r="K8" s="69"/>
    </row>
    <row r="9" spans="2:11" ht="5.0999999999999996" customHeight="1" x14ac:dyDescent="0.25">
      <c r="B9" s="316"/>
      <c r="C9" s="68"/>
      <c r="D9" s="68"/>
      <c r="E9" s="68"/>
      <c r="F9" s="68"/>
      <c r="G9" s="68"/>
      <c r="H9" s="68"/>
      <c r="I9" s="68"/>
      <c r="J9" s="68"/>
      <c r="K9" s="69"/>
    </row>
    <row r="10" spans="2:11" ht="5.0999999999999996" customHeight="1" x14ac:dyDescent="0.25">
      <c r="B10" s="316"/>
      <c r="C10" s="68"/>
      <c r="D10" s="68"/>
      <c r="E10" s="68"/>
      <c r="F10" s="68"/>
      <c r="G10" s="68"/>
      <c r="H10" s="68"/>
      <c r="I10" s="68"/>
      <c r="J10" s="68"/>
      <c r="K10" s="69"/>
    </row>
    <row r="11" spans="2:11" ht="5.0999999999999996" customHeight="1" x14ac:dyDescent="0.25">
      <c r="B11" s="316"/>
      <c r="C11" s="68"/>
      <c r="D11" s="68"/>
      <c r="E11" s="68"/>
      <c r="F11" s="68"/>
      <c r="G11" s="68"/>
      <c r="H11" s="68"/>
      <c r="I11" s="68"/>
      <c r="J11" s="68"/>
      <c r="K11" s="69"/>
    </row>
    <row r="12" spans="2:11" ht="5.0999999999999996" customHeight="1" x14ac:dyDescent="0.25">
      <c r="B12" s="316"/>
      <c r="C12" s="68"/>
      <c r="D12" s="68"/>
      <c r="E12" s="68"/>
      <c r="F12" s="68"/>
      <c r="G12" s="68"/>
      <c r="H12" s="68"/>
      <c r="I12" s="68"/>
      <c r="J12" s="68"/>
      <c r="K12" s="69"/>
    </row>
    <row r="13" spans="2:11" ht="5.0999999999999996" customHeight="1" x14ac:dyDescent="0.25">
      <c r="B13" s="316"/>
      <c r="C13" s="68"/>
      <c r="D13" s="68"/>
      <c r="E13" s="68"/>
      <c r="F13" s="68"/>
      <c r="G13" s="68"/>
      <c r="H13" s="68"/>
      <c r="I13" s="68"/>
      <c r="J13" s="68"/>
      <c r="K13" s="69"/>
    </row>
    <row r="14" spans="2:11" ht="15" customHeight="1" x14ac:dyDescent="0.25">
      <c r="B14" s="5"/>
      <c r="C14" s="576" t="s">
        <v>0</v>
      </c>
      <c r="D14" s="576"/>
      <c r="E14" s="577" t="s">
        <v>2</v>
      </c>
      <c r="F14" s="578"/>
      <c r="G14" s="579"/>
      <c r="I14" s="54"/>
      <c r="J14" s="594"/>
      <c r="K14" s="595"/>
    </row>
    <row r="15" spans="2:11" ht="15" customHeight="1" x14ac:dyDescent="0.25">
      <c r="B15" s="136"/>
      <c r="C15" s="54"/>
      <c r="E15" s="10"/>
      <c r="F15" s="11"/>
      <c r="G15" s="11"/>
      <c r="K15" s="4"/>
    </row>
    <row r="16" spans="2:11" ht="15" customHeight="1" x14ac:dyDescent="0.25">
      <c r="B16" s="136" t="s">
        <v>2</v>
      </c>
      <c r="C16" s="576" t="s">
        <v>1</v>
      </c>
      <c r="D16" s="576"/>
      <c r="E16" s="577" t="s">
        <v>2</v>
      </c>
      <c r="F16" s="578"/>
      <c r="G16" s="578"/>
      <c r="H16" s="578"/>
      <c r="I16" s="578"/>
      <c r="J16" s="579"/>
      <c r="K16" s="4"/>
    </row>
    <row r="17" spans="2:25" ht="15.75" customHeight="1" x14ac:dyDescent="0.25">
      <c r="B17" s="587" t="s">
        <v>437</v>
      </c>
      <c r="C17" s="588"/>
      <c r="D17" s="588"/>
      <c r="E17" s="588"/>
      <c r="F17" s="588"/>
      <c r="G17" s="588"/>
      <c r="H17" s="588"/>
      <c r="I17" s="588"/>
      <c r="J17" s="588"/>
      <c r="K17" s="589"/>
    </row>
    <row r="18" spans="2:25" ht="5.0999999999999996" customHeight="1" x14ac:dyDescent="0.25">
      <c r="B18" s="136"/>
      <c r="C18" s="54"/>
      <c r="D18" s="54"/>
      <c r="E18"/>
      <c r="F18"/>
      <c r="G18"/>
      <c r="H18" s="161"/>
      <c r="I18" s="161"/>
      <c r="J18" s="1"/>
      <c r="K18" s="4"/>
    </row>
    <row r="19" spans="2:25" ht="15" customHeight="1" x14ac:dyDescent="0.25">
      <c r="B19" s="105"/>
      <c r="C19" s="590" t="s">
        <v>354</v>
      </c>
      <c r="D19" s="596"/>
      <c r="E19" s="127"/>
      <c r="G19" s="581" t="s">
        <v>365</v>
      </c>
      <c r="H19" s="581"/>
      <c r="I19" s="127"/>
      <c r="K19" s="317"/>
    </row>
    <row r="20" spans="2:25" ht="3" customHeight="1" thickBot="1" x14ac:dyDescent="0.3">
      <c r="B20" s="105"/>
      <c r="C20" s="56"/>
      <c r="D20" s="56"/>
      <c r="E20"/>
      <c r="G20" s="161"/>
      <c r="H20" s="161"/>
      <c r="I20" s="318"/>
      <c r="K20" s="317"/>
    </row>
    <row r="21" spans="2:25" ht="15" customHeight="1" thickBot="1" x14ac:dyDescent="0.3">
      <c r="B21" s="136" t="s">
        <v>2</v>
      </c>
      <c r="C21" s="590" t="s">
        <v>469</v>
      </c>
      <c r="D21" s="590"/>
      <c r="E21" s="276">
        <f>K24</f>
        <v>0</v>
      </c>
      <c r="F21" s="13"/>
      <c r="G21" s="13"/>
      <c r="I21" s="282" t="str">
        <f>IF($E$19=0, "", ROUND(((DAY(DATE(YEAR($E$19), MONTH($E$19)+1,0)-(DAY($E$19)-1))/DAY(DATE(YEAR($E$19), MONTH($E$19)+1,0))))+DAY($I$19)/(DAY(DATE(YEAR($I$19),MONTH($I$19)+1,0)))+$X$36, 3))</f>
        <v/>
      </c>
      <c r="K21" s="42"/>
      <c r="S21" s="416"/>
      <c r="W21" s="319"/>
      <c r="X21" s="319"/>
      <c r="Y21" s="319"/>
    </row>
    <row r="22" spans="2:25" ht="15" customHeight="1" x14ac:dyDescent="0.25">
      <c r="B22" s="419" t="s">
        <v>2</v>
      </c>
      <c r="C22" s="16"/>
      <c r="D22" s="16"/>
      <c r="E22" s="320" t="s">
        <v>14</v>
      </c>
      <c r="F22" s="321"/>
      <c r="G22" s="420" t="s">
        <v>15</v>
      </c>
      <c r="H22" s="422"/>
      <c r="I22" s="50" t="s">
        <v>16</v>
      </c>
      <c r="J22" s="17"/>
      <c r="K22" s="421" t="s">
        <v>48</v>
      </c>
      <c r="W22" s="319"/>
      <c r="X22" s="319"/>
      <c r="Y22" s="319"/>
    </row>
    <row r="23" spans="2:25" ht="15" customHeight="1" thickBot="1" x14ac:dyDescent="0.3">
      <c r="B23" s="419"/>
      <c r="C23" s="420" t="s">
        <v>424</v>
      </c>
      <c r="D23" s="16"/>
      <c r="E23" s="320"/>
      <c r="F23" s="321"/>
      <c r="G23" s="420"/>
      <c r="H23" s="422"/>
      <c r="I23" s="50"/>
      <c r="J23" s="17"/>
      <c r="K23" s="421"/>
      <c r="W23" s="319"/>
      <c r="X23" s="319"/>
      <c r="Y23" s="319"/>
    </row>
    <row r="24" spans="2:25" ht="15" customHeight="1" thickBot="1" x14ac:dyDescent="0.3">
      <c r="B24" s="57">
        <v>2020</v>
      </c>
      <c r="C24" s="301" t="str">
        <f>I21</f>
        <v/>
      </c>
      <c r="D24" s="16"/>
      <c r="E24" s="66">
        <v>0</v>
      </c>
      <c r="F24" s="422"/>
      <c r="G24" s="66">
        <v>0</v>
      </c>
      <c r="H24" s="20"/>
      <c r="I24" s="66">
        <v>0</v>
      </c>
      <c r="J24" s="17"/>
      <c r="K24" s="283">
        <f>(E24+G24+I24)</f>
        <v>0</v>
      </c>
      <c r="W24" s="319"/>
      <c r="X24" s="319"/>
      <c r="Y24" s="319"/>
    </row>
    <row r="25" spans="2:25" ht="15" customHeight="1" thickBot="1" x14ac:dyDescent="0.3">
      <c r="B25" s="57">
        <v>2019</v>
      </c>
      <c r="C25" s="407"/>
      <c r="D25" s="16"/>
      <c r="E25" s="66">
        <v>0</v>
      </c>
      <c r="F25" s="17"/>
      <c r="G25" s="66">
        <v>0</v>
      </c>
      <c r="H25" s="17"/>
      <c r="I25" s="66">
        <v>0</v>
      </c>
      <c r="J25" s="17"/>
      <c r="K25" s="283">
        <f>(E25+G25+I25)</f>
        <v>0</v>
      </c>
      <c r="W25" s="319"/>
      <c r="X25" s="319">
        <f>DAY(I19)</f>
        <v>0</v>
      </c>
      <c r="Y25" s="319"/>
    </row>
    <row r="26" spans="2:25" ht="15" customHeight="1" thickBot="1" x14ac:dyDescent="0.3">
      <c r="B26" s="57">
        <v>2018</v>
      </c>
      <c r="C26" s="300"/>
      <c r="D26" s="16"/>
      <c r="E26" s="66">
        <v>0</v>
      </c>
      <c r="F26" s="420"/>
      <c r="G26" s="66">
        <v>0</v>
      </c>
      <c r="H26" s="19"/>
      <c r="I26" s="66">
        <v>0</v>
      </c>
      <c r="J26" s="17"/>
      <c r="K26" s="283">
        <f>(E26+G26+I26)</f>
        <v>0</v>
      </c>
      <c r="W26" s="319"/>
      <c r="X26" s="319"/>
      <c r="Y26" s="319"/>
    </row>
    <row r="27" spans="2:25" ht="15" customHeight="1" thickBot="1" x14ac:dyDescent="0.3">
      <c r="B27" s="591"/>
      <c r="C27" s="592"/>
      <c r="D27" s="592"/>
      <c r="E27" s="592"/>
      <c r="F27" s="592"/>
      <c r="G27" s="592"/>
      <c r="H27" s="592"/>
      <c r="I27" s="592"/>
      <c r="J27" s="592"/>
      <c r="K27" s="593"/>
      <c r="W27" s="319"/>
      <c r="X27" s="319">
        <f>((DAY(DATE(YEAR(E19),MONTH(E19)+1,0)-DAY(E19)+1)))</f>
        <v>1</v>
      </c>
      <c r="Y27" s="319"/>
    </row>
    <row r="28" spans="2:25" ht="15" customHeight="1" thickBot="1" x14ac:dyDescent="0.3">
      <c r="B28" s="585" t="s">
        <v>470</v>
      </c>
      <c r="C28" s="586"/>
      <c r="D28" s="423"/>
      <c r="E28" s="283" t="e">
        <f>E24/C24</f>
        <v>#VALUE!</v>
      </c>
      <c r="F28" s="420"/>
      <c r="G28" s="283" t="e">
        <f>SUM(G24/C24)</f>
        <v>#VALUE!</v>
      </c>
      <c r="H28" s="19"/>
      <c r="I28" s="283" t="e">
        <f>SUM(I24/C24)</f>
        <v>#VALUE!</v>
      </c>
      <c r="J28" s="17"/>
      <c r="K28" s="283" t="e">
        <f>E28+G28+I28</f>
        <v>#VALUE!</v>
      </c>
      <c r="W28" s="319"/>
      <c r="X28" s="319"/>
      <c r="Y28" s="319"/>
    </row>
    <row r="29" spans="2:25" ht="15" customHeight="1" thickBot="1" x14ac:dyDescent="0.3">
      <c r="B29" s="585" t="s">
        <v>471</v>
      </c>
      <c r="C29" s="586"/>
      <c r="D29" s="18"/>
      <c r="E29" s="284" t="e">
        <f>SUM(E24,E25)/(C24+C25)</f>
        <v>#VALUE!</v>
      </c>
      <c r="F29" s="420"/>
      <c r="G29" s="284" t="e">
        <f>SUM(G24,G25)/(C24+C25)</f>
        <v>#VALUE!</v>
      </c>
      <c r="H29" s="19"/>
      <c r="I29" s="284" t="e">
        <f>SUM(I24,I25)/(C24+C25)</f>
        <v>#VALUE!</v>
      </c>
      <c r="J29" s="17"/>
      <c r="K29" s="283" t="e">
        <f>E29+G29+I29</f>
        <v>#VALUE!</v>
      </c>
      <c r="W29" s="319"/>
      <c r="X29" s="322">
        <f>+I19-E19</f>
        <v>0</v>
      </c>
      <c r="Y29" s="319"/>
    </row>
    <row r="30" spans="2:25" ht="15" customHeight="1" thickBot="1" x14ac:dyDescent="0.3">
      <c r="B30" s="585" t="s">
        <v>472</v>
      </c>
      <c r="C30" s="586"/>
      <c r="D30" s="18"/>
      <c r="E30" s="284" t="e">
        <f>SUM(E24,E25,E26)/(C24+C25+C26)</f>
        <v>#VALUE!</v>
      </c>
      <c r="F30" s="420"/>
      <c r="G30" s="284" t="e">
        <f>(G24+G25+G26)/(C24+C25+C26)</f>
        <v>#VALUE!</v>
      </c>
      <c r="H30" s="19"/>
      <c r="I30" s="284" t="e">
        <f>SUM(I24,I25,I26)/(C24+C25+C26)</f>
        <v>#VALUE!</v>
      </c>
      <c r="J30" s="17"/>
      <c r="K30" s="283" t="e">
        <f>E30+G30+I30</f>
        <v>#VALUE!</v>
      </c>
      <c r="W30" s="319"/>
      <c r="X30" s="319"/>
      <c r="Y30" s="319"/>
    </row>
    <row r="31" spans="2:25" ht="15" customHeight="1" thickBot="1" x14ac:dyDescent="0.3">
      <c r="B31" s="585" t="s">
        <v>473</v>
      </c>
      <c r="C31" s="586"/>
      <c r="D31" s="18"/>
      <c r="E31" s="284" t="e">
        <f>+SUM(E25,E26)/(C25+C26)</f>
        <v>#DIV/0!</v>
      </c>
      <c r="F31" s="17"/>
      <c r="G31" s="284" t="e">
        <f>(G25+G26)/(C25+C26)</f>
        <v>#DIV/0!</v>
      </c>
      <c r="H31" s="19"/>
      <c r="I31" s="284" t="e">
        <f>SUM(I25,I26)/(C25+C26)</f>
        <v>#DIV/0!</v>
      </c>
      <c r="J31" s="17"/>
      <c r="K31" s="283" t="e">
        <f>E31+G31+I31</f>
        <v>#DIV/0!</v>
      </c>
      <c r="W31" s="319"/>
      <c r="X31" s="322">
        <f>+X29-X27-X25</f>
        <v>-1</v>
      </c>
      <c r="Y31" s="319"/>
    </row>
    <row r="32" spans="2:25" customFormat="1" ht="5.0999999999999996" customHeight="1" x14ac:dyDescent="0.25">
      <c r="B32" s="48"/>
      <c r="K32" s="42"/>
    </row>
    <row r="33" spans="2:25" ht="15" customHeight="1" x14ac:dyDescent="0.25">
      <c r="B33" s="591" t="s">
        <v>46</v>
      </c>
      <c r="C33" s="592"/>
      <c r="D33" s="592"/>
      <c r="E33" s="592"/>
      <c r="F33" s="592"/>
      <c r="G33" s="592"/>
      <c r="H33" s="592"/>
      <c r="I33" s="592"/>
      <c r="J33" s="592"/>
      <c r="K33" s="593"/>
      <c r="W33" s="319"/>
      <c r="X33" s="319"/>
      <c r="Y33" s="319"/>
    </row>
    <row r="34" spans="2:25" ht="15" customHeight="1" x14ac:dyDescent="0.25">
      <c r="B34" s="591" t="s">
        <v>47</v>
      </c>
      <c r="C34" s="592"/>
      <c r="D34" s="592"/>
      <c r="E34" s="592"/>
      <c r="F34" s="592"/>
      <c r="G34" s="592"/>
      <c r="H34" s="592"/>
      <c r="I34" s="592"/>
      <c r="J34" s="592"/>
      <c r="K34" s="593"/>
      <c r="P34" s="204"/>
      <c r="Q34" s="204"/>
      <c r="R34" s="204"/>
      <c r="S34" s="204"/>
      <c r="T34" s="204"/>
      <c r="W34" s="319"/>
      <c r="X34" s="319">
        <f>+X31/30.1</f>
        <v>-3.3222591362126241E-2</v>
      </c>
      <c r="Y34" s="319"/>
    </row>
    <row r="35" spans="2:25" ht="15" customHeight="1" thickBot="1" x14ac:dyDescent="0.3">
      <c r="B35" s="591"/>
      <c r="C35" s="592"/>
      <c r="D35" s="592"/>
      <c r="E35" s="592"/>
      <c r="F35" s="592"/>
      <c r="G35" s="592"/>
      <c r="H35" s="592"/>
      <c r="I35" s="592"/>
      <c r="J35" s="592"/>
      <c r="K35" s="593"/>
      <c r="W35" s="319"/>
      <c r="X35" s="319"/>
      <c r="Y35" s="319"/>
    </row>
    <row r="36" spans="2:25" ht="15" customHeight="1" thickBot="1" x14ac:dyDescent="0.3">
      <c r="B36" s="545" t="s">
        <v>70</v>
      </c>
      <c r="C36" s="546"/>
      <c r="D36" s="546"/>
      <c r="E36" s="546"/>
      <c r="F36" s="546"/>
      <c r="G36" s="546"/>
      <c r="H36" s="546"/>
      <c r="I36" s="546"/>
      <c r="J36" s="546"/>
      <c r="K36" s="547"/>
      <c r="W36" s="319"/>
      <c r="X36" s="319">
        <f>ROUND(X34,0)</f>
        <v>0</v>
      </c>
      <c r="Y36" s="319"/>
    </row>
    <row r="37" spans="2:25" ht="15" customHeight="1" x14ac:dyDescent="0.25">
      <c r="B37" s="597" t="s">
        <v>2</v>
      </c>
      <c r="C37" s="598"/>
      <c r="D37" s="598"/>
      <c r="E37" s="598"/>
      <c r="F37" s="598"/>
      <c r="G37" s="598"/>
      <c r="H37" s="598"/>
      <c r="I37" s="598"/>
      <c r="J37" s="598"/>
      <c r="K37" s="599"/>
      <c r="W37" s="319"/>
      <c r="X37" s="319"/>
      <c r="Y37" s="319"/>
    </row>
    <row r="38" spans="2:25" ht="15" customHeight="1" x14ac:dyDescent="0.25">
      <c r="B38" s="600"/>
      <c r="C38" s="601"/>
      <c r="D38" s="601"/>
      <c r="E38" s="601"/>
      <c r="F38" s="601"/>
      <c r="G38" s="601"/>
      <c r="H38" s="601"/>
      <c r="I38" s="601"/>
      <c r="J38" s="601"/>
      <c r="K38" s="602"/>
      <c r="W38" s="319"/>
      <c r="X38" s="319"/>
      <c r="Y38" s="319"/>
    </row>
    <row r="39" spans="2:25" ht="15" customHeight="1" x14ac:dyDescent="0.25">
      <c r="B39" s="600"/>
      <c r="C39" s="601"/>
      <c r="D39" s="601"/>
      <c r="E39" s="601"/>
      <c r="F39" s="601"/>
      <c r="G39" s="601"/>
      <c r="H39" s="601"/>
      <c r="I39" s="601"/>
      <c r="J39" s="601"/>
      <c r="K39" s="602"/>
      <c r="W39" s="319"/>
      <c r="X39" s="319"/>
      <c r="Y39" s="319"/>
    </row>
    <row r="40" spans="2:25" ht="15" customHeight="1" x14ac:dyDescent="0.25">
      <c r="B40" s="600"/>
      <c r="C40" s="601"/>
      <c r="D40" s="601"/>
      <c r="E40" s="601"/>
      <c r="F40" s="601"/>
      <c r="G40" s="601"/>
      <c r="H40" s="601"/>
      <c r="I40" s="601"/>
      <c r="J40" s="601"/>
      <c r="K40" s="602"/>
      <c r="W40" s="319"/>
      <c r="X40" s="319"/>
      <c r="Y40" s="319"/>
    </row>
    <row r="41" spans="2:25" ht="15" customHeight="1" x14ac:dyDescent="0.25">
      <c r="B41" s="600"/>
      <c r="C41" s="601"/>
      <c r="D41" s="601"/>
      <c r="E41" s="601"/>
      <c r="F41" s="601"/>
      <c r="G41" s="601"/>
      <c r="H41" s="601"/>
      <c r="I41" s="601"/>
      <c r="J41" s="601"/>
      <c r="K41" s="602"/>
      <c r="W41" s="319"/>
      <c r="X41" s="319"/>
      <c r="Y41" s="319"/>
    </row>
    <row r="42" spans="2:25" ht="15" customHeight="1" x14ac:dyDescent="0.25">
      <c r="B42" s="600"/>
      <c r="C42" s="601"/>
      <c r="D42" s="601"/>
      <c r="E42" s="601"/>
      <c r="F42" s="601"/>
      <c r="G42" s="601"/>
      <c r="H42" s="601"/>
      <c r="I42" s="601"/>
      <c r="J42" s="601"/>
      <c r="K42" s="602"/>
      <c r="M42" s="113"/>
      <c r="W42" s="319"/>
      <c r="X42" s="319"/>
      <c r="Y42" s="319"/>
    </row>
    <row r="43" spans="2:25" ht="15" customHeight="1" x14ac:dyDescent="0.25">
      <c r="B43" s="600"/>
      <c r="C43" s="601"/>
      <c r="D43" s="601"/>
      <c r="E43" s="601"/>
      <c r="F43" s="601"/>
      <c r="G43" s="601"/>
      <c r="H43" s="601"/>
      <c r="I43" s="601"/>
      <c r="J43" s="601"/>
      <c r="K43" s="602"/>
      <c r="W43" s="319"/>
      <c r="X43" s="319"/>
      <c r="Y43" s="319"/>
    </row>
    <row r="44" spans="2:25" ht="15" customHeight="1" x14ac:dyDescent="0.25">
      <c r="B44" s="600"/>
      <c r="C44" s="601"/>
      <c r="D44" s="601"/>
      <c r="E44" s="601"/>
      <c r="F44" s="601"/>
      <c r="G44" s="601"/>
      <c r="H44" s="601"/>
      <c r="I44" s="601"/>
      <c r="J44" s="601"/>
      <c r="K44" s="602"/>
    </row>
    <row r="45" spans="2:25" ht="15" customHeight="1" x14ac:dyDescent="0.25">
      <c r="B45" s="600"/>
      <c r="C45" s="601"/>
      <c r="D45" s="601"/>
      <c r="E45" s="601"/>
      <c r="F45" s="601"/>
      <c r="G45" s="601"/>
      <c r="H45" s="601"/>
      <c r="I45" s="601"/>
      <c r="J45" s="601"/>
      <c r="K45" s="602"/>
    </row>
    <row r="46" spans="2:25" ht="15" customHeight="1" thickBot="1" x14ac:dyDescent="0.3">
      <c r="B46" s="603"/>
      <c r="C46" s="604"/>
      <c r="D46" s="604"/>
      <c r="E46" s="604"/>
      <c r="F46" s="604"/>
      <c r="G46" s="604"/>
      <c r="H46" s="604"/>
      <c r="I46" s="604"/>
      <c r="J46" s="604"/>
      <c r="K46" s="605"/>
    </row>
    <row r="64" spans="14:23" ht="15" customHeight="1" x14ac:dyDescent="0.25">
      <c r="N64"/>
      <c r="O64"/>
      <c r="P64"/>
      <c r="Q64"/>
      <c r="R64"/>
      <c r="S64"/>
      <c r="T64"/>
      <c r="U64"/>
      <c r="V64"/>
      <c r="W64"/>
    </row>
    <row r="65" spans="12:23" ht="15" customHeight="1" x14ac:dyDescent="0.25">
      <c r="N65"/>
      <c r="O65"/>
      <c r="P65"/>
      <c r="Q65"/>
      <c r="R65"/>
      <c r="S65"/>
      <c r="T65"/>
      <c r="U65"/>
      <c r="V65"/>
      <c r="W65"/>
    </row>
    <row r="66" spans="12:23" ht="15" customHeight="1" x14ac:dyDescent="0.25">
      <c r="N66"/>
      <c r="O66"/>
      <c r="P66"/>
      <c r="Q66"/>
      <c r="R66"/>
      <c r="S66"/>
      <c r="T66"/>
      <c r="U66"/>
      <c r="V66"/>
      <c r="W66"/>
    </row>
    <row r="67" spans="12:23" ht="15" customHeight="1" x14ac:dyDescent="0.25">
      <c r="N67"/>
      <c r="O67"/>
      <c r="P67"/>
      <c r="Q67"/>
      <c r="R67"/>
      <c r="S67"/>
      <c r="T67"/>
      <c r="U67"/>
      <c r="V67"/>
      <c r="W67"/>
    </row>
    <row r="68" spans="12:23" ht="15" customHeight="1" x14ac:dyDescent="0.25">
      <c r="N68"/>
      <c r="O68"/>
      <c r="P68"/>
      <c r="Q68"/>
      <c r="R68"/>
      <c r="S68"/>
      <c r="T68"/>
      <c r="U68"/>
      <c r="V68"/>
      <c r="W68"/>
    </row>
    <row r="69" spans="12:23" ht="15" customHeight="1" x14ac:dyDescent="0.25">
      <c r="N69"/>
      <c r="O69"/>
      <c r="P69"/>
      <c r="Q69"/>
      <c r="R69"/>
      <c r="S69"/>
      <c r="T69"/>
      <c r="U69"/>
      <c r="V69"/>
      <c r="W69"/>
    </row>
    <row r="70" spans="12:23" ht="15" customHeight="1" x14ac:dyDescent="0.25">
      <c r="N70"/>
      <c r="O70"/>
      <c r="P70"/>
      <c r="Q70"/>
      <c r="R70"/>
      <c r="S70"/>
      <c r="T70"/>
      <c r="U70"/>
      <c r="V70"/>
      <c r="W70"/>
    </row>
    <row r="71" spans="12:23" ht="15" customHeight="1" x14ac:dyDescent="0.25">
      <c r="L71"/>
      <c r="M71"/>
      <c r="N71"/>
      <c r="O71"/>
      <c r="P71"/>
      <c r="Q71"/>
      <c r="R71"/>
      <c r="S71"/>
      <c r="T71"/>
      <c r="U71"/>
      <c r="V71"/>
      <c r="W71"/>
    </row>
    <row r="72" spans="12:23" ht="15" customHeight="1" x14ac:dyDescent="0.25">
      <c r="L72"/>
      <c r="M72"/>
      <c r="N72"/>
      <c r="O72"/>
      <c r="P72"/>
      <c r="Q72"/>
      <c r="R72"/>
      <c r="S72"/>
      <c r="T72"/>
      <c r="U72"/>
      <c r="V72"/>
      <c r="W72"/>
    </row>
    <row r="73" spans="12:23" ht="15" customHeight="1" x14ac:dyDescent="0.25">
      <c r="L73"/>
      <c r="M73"/>
      <c r="N73"/>
      <c r="O73"/>
      <c r="P73"/>
      <c r="Q73"/>
      <c r="R73"/>
      <c r="S73"/>
      <c r="T73"/>
      <c r="U73"/>
      <c r="V73"/>
      <c r="W73"/>
    </row>
    <row r="74" spans="12:23" ht="15" customHeight="1" x14ac:dyDescent="0.25">
      <c r="L74"/>
      <c r="M74"/>
      <c r="N74"/>
      <c r="O74"/>
      <c r="P74"/>
      <c r="Q74"/>
      <c r="R74"/>
      <c r="S74"/>
      <c r="T74"/>
      <c r="U74"/>
      <c r="V74"/>
      <c r="W74"/>
    </row>
    <row r="75" spans="12:23" ht="15" customHeight="1" x14ac:dyDescent="0.25">
      <c r="L75"/>
      <c r="M75"/>
      <c r="N75"/>
      <c r="O75"/>
      <c r="P75"/>
      <c r="Q75"/>
      <c r="R75"/>
      <c r="S75"/>
      <c r="T75"/>
      <c r="U75"/>
      <c r="V75"/>
      <c r="W75"/>
    </row>
    <row r="76" spans="12:23" ht="15" customHeight="1" x14ac:dyDescent="0.25">
      <c r="L76"/>
      <c r="M76"/>
      <c r="N76"/>
      <c r="O76"/>
      <c r="P76"/>
      <c r="Q76"/>
      <c r="R76"/>
      <c r="S76"/>
      <c r="T76"/>
      <c r="U76"/>
      <c r="V76"/>
      <c r="W76"/>
    </row>
    <row r="77" spans="12:23" ht="15" customHeight="1" x14ac:dyDescent="0.25">
      <c r="L77"/>
      <c r="M77"/>
      <c r="N77"/>
      <c r="O77"/>
      <c r="P77"/>
      <c r="Q77"/>
      <c r="R77"/>
      <c r="S77"/>
      <c r="T77"/>
      <c r="U77"/>
      <c r="V77"/>
      <c r="W77"/>
    </row>
    <row r="78" spans="12:23" ht="15" customHeight="1" x14ac:dyDescent="0.25">
      <c r="L78"/>
      <c r="M78"/>
      <c r="N78"/>
      <c r="O78"/>
      <c r="P78"/>
      <c r="Q78"/>
      <c r="R78"/>
      <c r="S78"/>
      <c r="T78"/>
      <c r="U78"/>
      <c r="V78"/>
      <c r="W78"/>
    </row>
    <row r="79" spans="12:23" ht="15" customHeight="1" x14ac:dyDescent="0.25">
      <c r="L79"/>
      <c r="M79"/>
      <c r="N79"/>
      <c r="O79"/>
      <c r="P79"/>
      <c r="Q79"/>
      <c r="R79"/>
      <c r="S79"/>
      <c r="T79"/>
      <c r="U79"/>
      <c r="V79"/>
      <c r="W79"/>
    </row>
    <row r="80" spans="12:23" ht="15" customHeight="1" x14ac:dyDescent="0.25">
      <c r="L80"/>
      <c r="M80"/>
      <c r="N80"/>
      <c r="O80"/>
      <c r="P80"/>
      <c r="Q80"/>
      <c r="R80"/>
      <c r="S80"/>
      <c r="T80"/>
      <c r="U80"/>
      <c r="V80"/>
      <c r="W80"/>
    </row>
    <row r="81" spans="2:23" ht="15" customHeight="1" x14ac:dyDescent="0.25">
      <c r="L81"/>
      <c r="M81"/>
      <c r="N81"/>
      <c r="O81"/>
      <c r="P81"/>
      <c r="Q81"/>
      <c r="R81"/>
      <c r="S81"/>
      <c r="T81"/>
      <c r="U81"/>
      <c r="V81"/>
      <c r="W81"/>
    </row>
    <row r="82" spans="2:23" ht="15" customHeight="1" x14ac:dyDescent="0.25">
      <c r="L82"/>
      <c r="M82"/>
      <c r="N82"/>
      <c r="O82"/>
      <c r="P82"/>
      <c r="Q82"/>
      <c r="R82"/>
      <c r="S82"/>
      <c r="T82"/>
      <c r="U82"/>
      <c r="V82"/>
      <c r="W82"/>
    </row>
    <row r="83" spans="2:23" ht="15" customHeight="1" x14ac:dyDescent="0.25">
      <c r="N83"/>
      <c r="O83"/>
      <c r="P83"/>
      <c r="Q83"/>
      <c r="R83"/>
      <c r="S83"/>
      <c r="T83"/>
      <c r="U83"/>
      <c r="V83"/>
      <c r="W83"/>
    </row>
    <row r="84" spans="2:23" ht="15" customHeight="1" x14ac:dyDescent="0.25">
      <c r="N84"/>
      <c r="O84"/>
      <c r="P84"/>
      <c r="Q84"/>
      <c r="R84"/>
      <c r="S84"/>
      <c r="T84"/>
      <c r="U84"/>
      <c r="V84"/>
      <c r="W84"/>
    </row>
    <row r="85" spans="2:23" ht="15" customHeight="1" x14ac:dyDescent="0.25">
      <c r="N85"/>
      <c r="O85"/>
      <c r="P85"/>
      <c r="Q85"/>
      <c r="R85"/>
      <c r="S85"/>
      <c r="T85"/>
      <c r="U85"/>
      <c r="V85"/>
      <c r="W85"/>
    </row>
    <row r="86" spans="2:23" ht="15" customHeight="1" x14ac:dyDescent="0.25">
      <c r="N86"/>
      <c r="O86"/>
      <c r="P86"/>
      <c r="Q86"/>
      <c r="R86"/>
      <c r="S86"/>
      <c r="T86"/>
      <c r="U86"/>
      <c r="V86"/>
      <c r="W86"/>
    </row>
    <row r="87" spans="2:23" ht="15" customHeight="1" x14ac:dyDescent="0.25">
      <c r="N87"/>
      <c r="O87"/>
      <c r="P87"/>
      <c r="Q87"/>
      <c r="R87"/>
      <c r="S87"/>
      <c r="T87"/>
      <c r="U87"/>
      <c r="V87"/>
      <c r="W87"/>
    </row>
    <row r="88" spans="2:23" ht="15" customHeight="1" x14ac:dyDescent="0.25">
      <c r="N88"/>
      <c r="O88"/>
      <c r="P88"/>
      <c r="Q88"/>
      <c r="R88"/>
      <c r="S88"/>
      <c r="T88"/>
      <c r="U88"/>
      <c r="V88"/>
      <c r="W88"/>
    </row>
    <row r="89" spans="2:23" ht="15" customHeight="1" x14ac:dyDescent="0.25">
      <c r="N89"/>
      <c r="O89"/>
      <c r="P89"/>
      <c r="Q89"/>
      <c r="R89"/>
      <c r="S89"/>
      <c r="T89"/>
      <c r="U89"/>
      <c r="V89"/>
      <c r="W89"/>
    </row>
    <row r="90" spans="2:23" ht="15" customHeight="1" x14ac:dyDescent="0.25">
      <c r="N90"/>
      <c r="O90"/>
      <c r="P90"/>
      <c r="Q90"/>
      <c r="R90"/>
      <c r="S90"/>
      <c r="T90"/>
      <c r="U90"/>
      <c r="V90"/>
      <c r="W90"/>
    </row>
    <row r="91" spans="2:23" ht="15" customHeight="1" x14ac:dyDescent="0.25">
      <c r="N91"/>
      <c r="O91"/>
      <c r="P91"/>
      <c r="Q91"/>
      <c r="R91"/>
      <c r="S91"/>
      <c r="T91"/>
      <c r="U91"/>
      <c r="V91"/>
      <c r="W91"/>
    </row>
    <row r="92" spans="2:23" ht="15" customHeight="1" x14ac:dyDescent="0.25">
      <c r="N92"/>
      <c r="O92"/>
      <c r="P92"/>
      <c r="Q92"/>
      <c r="R92"/>
      <c r="S92"/>
      <c r="T92"/>
      <c r="U92"/>
      <c r="V92"/>
      <c r="W92"/>
    </row>
    <row r="93" spans="2:23" customFormat="1" ht="15" customHeight="1" x14ac:dyDescent="0.25">
      <c r="B93" s="3"/>
      <c r="C93" s="3"/>
      <c r="D93" s="3"/>
      <c r="E93" s="3"/>
      <c r="F93" s="3"/>
      <c r="G93" s="3"/>
      <c r="H93" s="3"/>
      <c r="I93" s="3"/>
      <c r="J93" s="3"/>
      <c r="K93" s="3"/>
    </row>
    <row r="94" spans="2:23" customFormat="1" ht="15" customHeight="1" x14ac:dyDescent="0.25">
      <c r="B94" s="3"/>
      <c r="C94" s="3"/>
      <c r="D94" s="3"/>
      <c r="E94" s="3"/>
      <c r="F94" s="3"/>
      <c r="G94" s="3"/>
      <c r="H94" s="3"/>
      <c r="I94" s="3"/>
      <c r="J94" s="3"/>
      <c r="K94" s="3"/>
    </row>
    <row r="95" spans="2:23" customFormat="1" ht="15" customHeight="1" x14ac:dyDescent="0.25">
      <c r="B95" s="3"/>
      <c r="C95" s="3"/>
      <c r="D95" s="3"/>
      <c r="E95" s="3"/>
      <c r="F95" s="3"/>
      <c r="G95" s="3"/>
      <c r="H95" s="3"/>
      <c r="I95" s="3"/>
      <c r="J95" s="3"/>
      <c r="K95" s="3"/>
    </row>
    <row r="96" spans="2:23" ht="15" customHeight="1" x14ac:dyDescent="0.25">
      <c r="N96"/>
      <c r="O96"/>
      <c r="P96"/>
      <c r="Q96"/>
      <c r="R96"/>
      <c r="S96"/>
      <c r="T96"/>
      <c r="U96"/>
      <c r="V96"/>
      <c r="W96"/>
    </row>
    <row r="97" spans="14:23" ht="15" customHeight="1" x14ac:dyDescent="0.25">
      <c r="N97"/>
      <c r="O97"/>
      <c r="P97"/>
      <c r="Q97"/>
      <c r="R97"/>
      <c r="S97"/>
      <c r="T97"/>
      <c r="U97"/>
      <c r="V97"/>
      <c r="W97"/>
    </row>
    <row r="98" spans="14:23" ht="15" customHeight="1" x14ac:dyDescent="0.25">
      <c r="N98"/>
      <c r="O98"/>
      <c r="P98"/>
      <c r="Q98"/>
      <c r="R98"/>
      <c r="S98"/>
      <c r="T98"/>
      <c r="U98"/>
      <c r="V98"/>
      <c r="W98"/>
    </row>
    <row r="99" spans="14:23" ht="15" customHeight="1" x14ac:dyDescent="0.25">
      <c r="N99"/>
      <c r="O99"/>
      <c r="P99"/>
      <c r="Q99"/>
      <c r="R99"/>
      <c r="S99"/>
      <c r="T99"/>
      <c r="U99"/>
      <c r="V99"/>
      <c r="W99"/>
    </row>
    <row r="100" spans="14:23" ht="15" customHeight="1" x14ac:dyDescent="0.25">
      <c r="N100"/>
      <c r="O100"/>
      <c r="P100"/>
      <c r="Q100"/>
      <c r="R100"/>
      <c r="S100"/>
      <c r="T100"/>
      <c r="U100"/>
      <c r="V100"/>
      <c r="W100"/>
    </row>
    <row r="101" spans="14:23" ht="15" customHeight="1" x14ac:dyDescent="0.25">
      <c r="N101"/>
      <c r="O101"/>
      <c r="P101"/>
      <c r="Q101"/>
      <c r="R101"/>
      <c r="S101"/>
      <c r="T101"/>
      <c r="U101"/>
      <c r="V101"/>
      <c r="W101"/>
    </row>
    <row r="102" spans="14:23" ht="15" customHeight="1" x14ac:dyDescent="0.25">
      <c r="N102"/>
      <c r="O102"/>
      <c r="P102"/>
      <c r="Q102"/>
      <c r="R102"/>
      <c r="S102"/>
      <c r="T102"/>
      <c r="U102"/>
      <c r="V102"/>
      <c r="W102"/>
    </row>
    <row r="103" spans="14:23" ht="15" customHeight="1" x14ac:dyDescent="0.25">
      <c r="N103"/>
      <c r="O103"/>
      <c r="P103"/>
      <c r="Q103"/>
      <c r="R103"/>
      <c r="S103"/>
      <c r="T103"/>
      <c r="U103"/>
      <c r="V103"/>
      <c r="W103"/>
    </row>
    <row r="104" spans="14:23" ht="15" customHeight="1" x14ac:dyDescent="0.25">
      <c r="N104"/>
      <c r="O104"/>
      <c r="P104"/>
      <c r="Q104"/>
      <c r="R104"/>
      <c r="S104"/>
      <c r="T104"/>
      <c r="U104"/>
      <c r="V104"/>
      <c r="W104"/>
    </row>
  </sheetData>
  <sheetProtection algorithmName="SHA-512" hashValue="QyJ1pdKG8uh21bRnNUrj+BaAf9M5m5tOR5NAi95GhqSQZ/O4iTnP7JBML9vq1DwzUmRSQCNAuuhY50W9PHd6Zw==" saltValue="f46N7UbS1WvjOvL9TjYcDg==" spinCount="100000" sheet="1" objects="1" scenarios="1"/>
  <mergeCells count="21">
    <mergeCell ref="B37:K46"/>
    <mergeCell ref="B30:C30"/>
    <mergeCell ref="B33:K33"/>
    <mergeCell ref="B34:K34"/>
    <mergeCell ref="B35:K35"/>
    <mergeCell ref="B36:K36"/>
    <mergeCell ref="J1:K1"/>
    <mergeCell ref="B2:K4"/>
    <mergeCell ref="C14:D14"/>
    <mergeCell ref="B31:C31"/>
    <mergeCell ref="B17:K17"/>
    <mergeCell ref="B29:C29"/>
    <mergeCell ref="C21:D21"/>
    <mergeCell ref="B27:K27"/>
    <mergeCell ref="B28:C28"/>
    <mergeCell ref="E14:G14"/>
    <mergeCell ref="J14:K14"/>
    <mergeCell ref="C16:D16"/>
    <mergeCell ref="E16:J16"/>
    <mergeCell ref="C19:D19"/>
    <mergeCell ref="G19:H19"/>
  </mergeCells>
  <pageMargins left="0.25" right="0" top="0.5" bottom="0" header="0.3" footer="0.3"/>
  <pageSetup fitToHeight="0" orientation="portrait"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95F39C-43AF-4B8B-88DA-66FC7BBA7D2F}">
  <sheetPr>
    <pageSetUpPr fitToPage="1"/>
  </sheetPr>
  <dimension ref="B1:Y84"/>
  <sheetViews>
    <sheetView showGridLines="0" showRowColHeaders="0" topLeftCell="A4" workbookViewId="0">
      <selection activeCell="E6" sqref="E6:G6"/>
    </sheetView>
  </sheetViews>
  <sheetFormatPr defaultColWidth="10.7109375" defaultRowHeight="15" x14ac:dyDescent="0.25"/>
  <cols>
    <col min="1" max="1" width="2.85546875" style="3" customWidth="1"/>
    <col min="2" max="2" width="10.7109375" style="3"/>
    <col min="3" max="3" width="12.7109375" style="3" customWidth="1"/>
    <col min="4" max="4" width="3.7109375" style="3" customWidth="1"/>
    <col min="5" max="5" width="14.28515625" style="3" customWidth="1"/>
    <col min="6" max="6" width="8.7109375" style="3" customWidth="1"/>
    <col min="7" max="7" width="14.28515625" style="3" customWidth="1"/>
    <col min="8" max="8" width="5.7109375" style="3" customWidth="1"/>
    <col min="9" max="9" width="14.28515625" style="3" customWidth="1"/>
    <col min="10" max="10" width="5.7109375" style="3" customWidth="1"/>
    <col min="11" max="11" width="14.28515625" style="3" customWidth="1"/>
    <col min="12" max="13" width="10.7109375" style="3"/>
    <col min="14" max="14" width="20.42578125" style="3" bestFit="1" customWidth="1"/>
    <col min="15" max="19" width="10.7109375" style="3"/>
    <col min="20" max="20" width="12.5703125" style="3" bestFit="1" customWidth="1"/>
    <col min="21" max="21" width="10.7109375" style="3"/>
    <col min="22" max="22" width="11.5703125" style="3" bestFit="1" customWidth="1"/>
    <col min="23" max="16384" width="10.7109375" style="3"/>
  </cols>
  <sheetData>
    <row r="1" spans="2:25" ht="15" customHeight="1" thickBot="1" x14ac:dyDescent="0.3">
      <c r="L1" s="107">
        <v>2020</v>
      </c>
      <c r="M1" s="60"/>
    </row>
    <row r="2" spans="2:25" ht="15" customHeight="1" x14ac:dyDescent="0.25">
      <c r="B2" s="615" t="s">
        <v>453</v>
      </c>
      <c r="C2" s="616"/>
      <c r="D2" s="616"/>
      <c r="E2" s="616"/>
      <c r="F2" s="616"/>
      <c r="G2" s="616"/>
      <c r="H2" s="616"/>
      <c r="I2" s="616"/>
      <c r="J2" s="616"/>
      <c r="K2" s="616"/>
      <c r="L2" s="617"/>
    </row>
    <row r="3" spans="2:25" ht="15" customHeight="1" x14ac:dyDescent="0.25">
      <c r="B3" s="618"/>
      <c r="C3" s="619"/>
      <c r="D3" s="619"/>
      <c r="E3" s="619"/>
      <c r="F3" s="619"/>
      <c r="G3" s="619"/>
      <c r="H3" s="619"/>
      <c r="I3" s="619"/>
      <c r="J3" s="619"/>
      <c r="K3" s="619"/>
      <c r="L3" s="620"/>
    </row>
    <row r="4" spans="2:25" ht="15" customHeight="1" thickBot="1" x14ac:dyDescent="0.3">
      <c r="B4" s="621"/>
      <c r="C4" s="622"/>
      <c r="D4" s="622"/>
      <c r="E4" s="622"/>
      <c r="F4" s="622"/>
      <c r="G4" s="622"/>
      <c r="H4" s="622"/>
      <c r="I4" s="622"/>
      <c r="J4" s="622"/>
      <c r="K4" s="622"/>
      <c r="L4" s="623"/>
    </row>
    <row r="5" spans="2:25" ht="24.95" customHeight="1" x14ac:dyDescent="0.25">
      <c r="B5" s="5"/>
      <c r="D5" s="68"/>
      <c r="E5" s="68"/>
      <c r="F5" s="68"/>
      <c r="G5" s="68"/>
      <c r="H5" s="68"/>
      <c r="I5" s="68"/>
      <c r="J5" s="68"/>
      <c r="K5" s="68"/>
      <c r="L5" s="4"/>
    </row>
    <row r="6" spans="2:25" ht="15" customHeight="1" x14ac:dyDescent="0.25">
      <c r="B6" s="5"/>
      <c r="C6" s="576" t="s">
        <v>0</v>
      </c>
      <c r="D6" s="576"/>
      <c r="E6" s="577" t="s">
        <v>2</v>
      </c>
      <c r="F6" s="578"/>
      <c r="G6" s="579"/>
      <c r="I6" s="54" t="s">
        <v>2</v>
      </c>
      <c r="J6" s="594" t="s">
        <v>2</v>
      </c>
      <c r="K6" s="594"/>
      <c r="L6" s="4"/>
    </row>
    <row r="7" spans="2:25" ht="15" customHeight="1" x14ac:dyDescent="0.25">
      <c r="B7" s="136"/>
      <c r="C7" s="54"/>
      <c r="E7" s="10"/>
      <c r="F7" s="11"/>
      <c r="G7" s="11"/>
      <c r="L7" s="4"/>
    </row>
    <row r="8" spans="2:25" ht="15" customHeight="1" x14ac:dyDescent="0.25">
      <c r="B8" s="136" t="s">
        <v>2</v>
      </c>
      <c r="C8" s="576" t="s">
        <v>1</v>
      </c>
      <c r="D8" s="576"/>
      <c r="E8" s="577" t="s">
        <v>2</v>
      </c>
      <c r="F8" s="578"/>
      <c r="G8" s="578"/>
      <c r="H8" s="578"/>
      <c r="I8" s="578"/>
      <c r="J8" s="579"/>
      <c r="L8" s="4"/>
    </row>
    <row r="9" spans="2:25" ht="15" customHeight="1" x14ac:dyDescent="0.25">
      <c r="B9" s="136"/>
      <c r="C9" s="99"/>
      <c r="D9" s="99"/>
      <c r="E9" s="441"/>
      <c r="F9" s="441"/>
      <c r="G9" s="441"/>
      <c r="H9" s="441"/>
      <c r="I9" s="441"/>
      <c r="J9" s="441"/>
      <c r="L9" s="4"/>
    </row>
    <row r="10" spans="2:25" ht="15" customHeight="1" x14ac:dyDescent="0.25">
      <c r="B10" s="624" t="s">
        <v>447</v>
      </c>
      <c r="C10" s="576"/>
      <c r="D10" s="576"/>
      <c r="E10" s="576"/>
      <c r="F10" s="576"/>
      <c r="G10" s="576"/>
      <c r="H10" s="576"/>
      <c r="I10" s="576"/>
      <c r="J10" s="576"/>
      <c r="K10" s="576"/>
      <c r="L10" s="625"/>
    </row>
    <row r="11" spans="2:25" ht="15" customHeight="1" x14ac:dyDescent="0.25">
      <c r="B11" s="624" t="s">
        <v>448</v>
      </c>
      <c r="C11" s="576"/>
      <c r="D11" s="576"/>
      <c r="E11" s="576"/>
      <c r="F11" s="576"/>
      <c r="G11" s="576"/>
      <c r="H11" s="576"/>
      <c r="I11" s="576"/>
      <c r="J11" s="576"/>
      <c r="K11" s="576"/>
      <c r="L11" s="4"/>
      <c r="W11" s="319"/>
      <c r="X11" s="319" t="e">
        <f>ROUND(#REF!,0)</f>
        <v>#REF!</v>
      </c>
      <c r="Y11" s="319"/>
    </row>
    <row r="12" spans="2:25" ht="15" customHeight="1" x14ac:dyDescent="0.25">
      <c r="B12" s="627" t="s">
        <v>474</v>
      </c>
      <c r="C12" s="628"/>
      <c r="D12" s="628"/>
      <c r="E12" s="628"/>
      <c r="F12" s="628"/>
      <c r="G12" s="628"/>
      <c r="H12" s="628"/>
      <c r="I12" s="628"/>
      <c r="J12" s="628"/>
      <c r="K12" s="628"/>
      <c r="L12" s="4"/>
      <c r="W12" s="319"/>
      <c r="X12" s="319"/>
      <c r="Y12" s="319"/>
    </row>
    <row r="13" spans="2:25" ht="15" customHeight="1" x14ac:dyDescent="0.25">
      <c r="B13" s="194"/>
      <c r="C13" s="195"/>
      <c r="D13" s="195"/>
      <c r="E13" s="195"/>
      <c r="F13" s="195"/>
      <c r="G13" s="195"/>
      <c r="H13" s="195"/>
      <c r="I13" s="195"/>
      <c r="J13" s="195"/>
      <c r="K13" s="195"/>
      <c r="L13" s="4"/>
      <c r="W13" s="319"/>
      <c r="X13" s="319"/>
      <c r="Y13" s="319"/>
    </row>
    <row r="14" spans="2:25" ht="15" customHeight="1" x14ac:dyDescent="0.25">
      <c r="B14" s="207" t="s">
        <v>433</v>
      </c>
      <c r="C14" s="67"/>
      <c r="D14" s="56"/>
      <c r="E14" s="35"/>
      <c r="F14" s="35"/>
      <c r="G14" s="35"/>
      <c r="H14" s="35"/>
      <c r="I14" s="35"/>
      <c r="J14" s="35"/>
      <c r="K14" s="35"/>
      <c r="L14" s="4"/>
      <c r="M14" s="113"/>
      <c r="W14" s="319"/>
      <c r="X14" s="319"/>
      <c r="Y14" s="319"/>
    </row>
    <row r="15" spans="2:25" ht="5.0999999999999996" customHeight="1" x14ac:dyDescent="0.25">
      <c r="B15" s="207"/>
      <c r="C15" s="56"/>
      <c r="D15" s="56"/>
      <c r="E15" s="35"/>
      <c r="F15" s="35"/>
      <c r="G15" s="35"/>
      <c r="H15" s="35"/>
      <c r="I15" s="35"/>
      <c r="J15" s="35"/>
      <c r="K15" s="35"/>
      <c r="L15" s="4"/>
      <c r="M15" s="113"/>
      <c r="W15" s="319"/>
      <c r="X15" s="319"/>
      <c r="Y15" s="319"/>
    </row>
    <row r="16" spans="2:25" ht="15" customHeight="1" x14ac:dyDescent="0.25">
      <c r="B16" s="608" t="s">
        <v>491</v>
      </c>
      <c r="C16" s="609"/>
      <c r="D16" s="609"/>
      <c r="E16" s="609"/>
      <c r="F16" s="609"/>
      <c r="G16" s="402">
        <v>0</v>
      </c>
      <c r="H16" s="626" t="s">
        <v>43</v>
      </c>
      <c r="I16" s="626"/>
      <c r="L16" s="4"/>
      <c r="W16" s="319"/>
      <c r="X16" s="319"/>
      <c r="Y16" s="319"/>
    </row>
    <row r="17" spans="2:12" ht="15" customHeight="1" x14ac:dyDescent="0.25">
      <c r="B17" s="608" t="s">
        <v>440</v>
      </c>
      <c r="C17" s="609"/>
      <c r="D17" s="609"/>
      <c r="E17" s="609"/>
      <c r="F17" s="609"/>
      <c r="G17" s="402">
        <v>0</v>
      </c>
      <c r="H17" s="626" t="s">
        <v>43</v>
      </c>
      <c r="I17" s="626"/>
      <c r="L17" s="4"/>
    </row>
    <row r="18" spans="2:12" ht="15" customHeight="1" x14ac:dyDescent="0.25">
      <c r="B18" s="608" t="s">
        <v>439</v>
      </c>
      <c r="C18" s="609"/>
      <c r="D18" s="609"/>
      <c r="E18" s="609"/>
      <c r="F18" s="609"/>
      <c r="G18" s="408">
        <v>0</v>
      </c>
      <c r="I18"/>
      <c r="L18" s="4"/>
    </row>
    <row r="19" spans="2:12" ht="15" customHeight="1" thickBot="1" x14ac:dyDescent="0.3">
      <c r="B19" s="610" t="s">
        <v>434</v>
      </c>
      <c r="C19" s="611"/>
      <c r="D19" s="611"/>
      <c r="E19" s="611"/>
      <c r="F19" s="611"/>
      <c r="G19" s="403">
        <v>0</v>
      </c>
      <c r="I19"/>
      <c r="L19" s="4"/>
    </row>
    <row r="20" spans="2:12" ht="15" customHeight="1" thickBot="1" x14ac:dyDescent="0.3">
      <c r="B20" s="612" t="s">
        <v>435</v>
      </c>
      <c r="C20" s="613"/>
      <c r="D20" s="613"/>
      <c r="E20" s="613"/>
      <c r="F20" s="613"/>
      <c r="G20" s="279">
        <f>G18*G19</f>
        <v>0</v>
      </c>
      <c r="H20" s="86"/>
      <c r="I20" s="614" t="s">
        <v>2</v>
      </c>
      <c r="J20" s="614"/>
      <c r="L20" s="4"/>
    </row>
    <row r="21" spans="2:12" ht="15" customHeight="1" thickBot="1" x14ac:dyDescent="0.3">
      <c r="B21" s="563" t="s">
        <v>443</v>
      </c>
      <c r="C21" s="564"/>
      <c r="D21" s="564"/>
      <c r="E21" s="564"/>
      <c r="F21" s="564"/>
      <c r="G21" s="409">
        <f>SUM(G16+G17+G20)</f>
        <v>0</v>
      </c>
      <c r="H21" s="54"/>
      <c r="I21" s="410">
        <f>G21/12</f>
        <v>0</v>
      </c>
      <c r="J21" s="606" t="s">
        <v>449</v>
      </c>
      <c r="K21" s="606"/>
      <c r="L21" s="607"/>
    </row>
    <row r="22" spans="2:12" ht="15" customHeight="1" thickBot="1" x14ac:dyDescent="0.3">
      <c r="B22" s="563" t="s">
        <v>444</v>
      </c>
      <c r="C22" s="564"/>
      <c r="D22" s="564"/>
      <c r="E22" s="564"/>
      <c r="F22" s="564"/>
      <c r="G22" s="411" t="e">
        <f>ABS(G21/G24)</f>
        <v>#DIV/0!</v>
      </c>
      <c r="H22" s="54"/>
      <c r="J22" s="606"/>
      <c r="K22" s="606"/>
      <c r="L22" s="607"/>
    </row>
    <row r="23" spans="2:12" ht="15" customHeight="1" x14ac:dyDescent="0.25">
      <c r="B23" s="192"/>
      <c r="C23" s="99"/>
      <c r="D23" s="99"/>
      <c r="E23" s="99"/>
      <c r="F23" s="99"/>
      <c r="G23" s="404"/>
      <c r="H23" s="54"/>
      <c r="J23" s="417"/>
      <c r="L23" s="4"/>
    </row>
    <row r="24" spans="2:12" ht="15" customHeight="1" thickBot="1" x14ac:dyDescent="0.3">
      <c r="B24" s="563" t="s">
        <v>441</v>
      </c>
      <c r="C24" s="564"/>
      <c r="D24" s="564"/>
      <c r="E24" s="564"/>
      <c r="F24" s="564"/>
      <c r="G24" s="405">
        <v>0</v>
      </c>
      <c r="H24" s="54"/>
      <c r="J24" s="417"/>
      <c r="L24" s="4"/>
    </row>
    <row r="25" spans="2:12" ht="15" customHeight="1" thickBot="1" x14ac:dyDescent="0.3">
      <c r="B25" s="563" t="s">
        <v>445</v>
      </c>
      <c r="C25" s="564"/>
      <c r="D25" s="564"/>
      <c r="E25" s="564"/>
      <c r="F25" s="564"/>
      <c r="G25" s="285">
        <f>G24+G21</f>
        <v>0</v>
      </c>
      <c r="H25" s="135"/>
      <c r="I25" s="279">
        <f>G25/12</f>
        <v>0</v>
      </c>
      <c r="J25" s="606" t="s">
        <v>450</v>
      </c>
      <c r="K25" s="606"/>
      <c r="L25" s="607"/>
    </row>
    <row r="26" spans="2:12" customFormat="1" ht="15" customHeight="1" x14ac:dyDescent="0.25">
      <c r="B26" s="48"/>
      <c r="J26" s="606"/>
      <c r="K26" s="606"/>
      <c r="L26" s="607"/>
    </row>
    <row r="27" spans="2:12" customFormat="1" ht="15" customHeight="1" x14ac:dyDescent="0.25">
      <c r="B27" s="48"/>
      <c r="J27" s="606"/>
      <c r="K27" s="606"/>
      <c r="L27" s="607"/>
    </row>
    <row r="28" spans="2:12" customFormat="1" ht="15" customHeight="1" x14ac:dyDescent="0.25">
      <c r="B28" s="48"/>
      <c r="L28" s="42"/>
    </row>
    <row r="29" spans="2:12" ht="15" customHeight="1" x14ac:dyDescent="0.25">
      <c r="B29" s="207" t="s">
        <v>433</v>
      </c>
      <c r="C29" s="67"/>
      <c r="D29" s="56"/>
      <c r="E29" s="35"/>
      <c r="F29" s="35"/>
      <c r="G29" s="38" t="s">
        <v>2</v>
      </c>
      <c r="H29" s="35"/>
      <c r="I29" s="35"/>
      <c r="J29" s="35"/>
      <c r="K29" s="35"/>
      <c r="L29" s="4"/>
    </row>
    <row r="30" spans="2:12" ht="5.0999999999999996" customHeight="1" x14ac:dyDescent="0.25">
      <c r="B30" s="207"/>
      <c r="C30" s="56"/>
      <c r="D30" s="56"/>
      <c r="E30" s="35"/>
      <c r="F30" s="35"/>
      <c r="G30" s="38"/>
      <c r="H30" s="35"/>
      <c r="I30" s="35"/>
      <c r="J30" s="35"/>
      <c r="K30" s="35"/>
      <c r="L30" s="4"/>
    </row>
    <row r="31" spans="2:12" ht="15" customHeight="1" x14ac:dyDescent="0.25">
      <c r="B31" s="608" t="s">
        <v>492</v>
      </c>
      <c r="C31" s="609"/>
      <c r="D31" s="609"/>
      <c r="E31" s="609"/>
      <c r="F31" s="609"/>
      <c r="G31" s="402">
        <v>0</v>
      </c>
      <c r="H31" s="626" t="s">
        <v>43</v>
      </c>
      <c r="I31" s="626"/>
      <c r="L31" s="4"/>
    </row>
    <row r="32" spans="2:12" ht="15" customHeight="1" x14ac:dyDescent="0.25">
      <c r="B32" s="608" t="s">
        <v>440</v>
      </c>
      <c r="C32" s="609"/>
      <c r="D32" s="609"/>
      <c r="E32" s="609"/>
      <c r="F32" s="609"/>
      <c r="G32" s="402">
        <v>0</v>
      </c>
      <c r="H32" s="626" t="s">
        <v>43</v>
      </c>
      <c r="I32" s="626"/>
      <c r="L32" s="4"/>
    </row>
    <row r="33" spans="2:23" ht="15" customHeight="1" x14ac:dyDescent="0.25">
      <c r="B33" s="608" t="s">
        <v>439</v>
      </c>
      <c r="C33" s="609"/>
      <c r="D33" s="609"/>
      <c r="E33" s="609"/>
      <c r="F33" s="609"/>
      <c r="G33" s="438">
        <v>0</v>
      </c>
      <c r="I33"/>
      <c r="L33" s="4"/>
    </row>
    <row r="34" spans="2:23" ht="15" customHeight="1" thickBot="1" x14ac:dyDescent="0.3">
      <c r="B34" s="610" t="s">
        <v>436</v>
      </c>
      <c r="C34" s="611"/>
      <c r="D34" s="611"/>
      <c r="E34" s="611"/>
      <c r="F34" s="611"/>
      <c r="G34" s="403">
        <v>0</v>
      </c>
      <c r="I34"/>
      <c r="L34" s="4"/>
    </row>
    <row r="35" spans="2:23" ht="15" customHeight="1" thickBot="1" x14ac:dyDescent="0.3">
      <c r="B35" s="612" t="s">
        <v>435</v>
      </c>
      <c r="C35" s="613"/>
      <c r="D35" s="613"/>
      <c r="E35" s="613"/>
      <c r="F35" s="613"/>
      <c r="G35" s="279">
        <f>G33*G34</f>
        <v>0</v>
      </c>
      <c r="H35" s="86"/>
      <c r="I35" s="614" t="s">
        <v>2</v>
      </c>
      <c r="J35" s="614"/>
      <c r="L35" s="4"/>
    </row>
    <row r="36" spans="2:23" ht="15" customHeight="1" thickBot="1" x14ac:dyDescent="0.3">
      <c r="B36" s="563" t="s">
        <v>438</v>
      </c>
      <c r="C36" s="564"/>
      <c r="D36" s="564"/>
      <c r="E36" s="564"/>
      <c r="F36" s="565"/>
      <c r="G36" s="409">
        <f>SUM(G31+G32+G35)</f>
        <v>0</v>
      </c>
      <c r="H36" s="54"/>
      <c r="I36" s="410">
        <f>(G21+G36)/24</f>
        <v>0</v>
      </c>
      <c r="J36" s="606" t="s">
        <v>490</v>
      </c>
      <c r="K36" s="606"/>
      <c r="L36" s="607"/>
    </row>
    <row r="37" spans="2:23" ht="15" customHeight="1" thickBot="1" x14ac:dyDescent="0.3">
      <c r="B37" s="563" t="s">
        <v>444</v>
      </c>
      <c r="C37" s="564"/>
      <c r="D37" s="564"/>
      <c r="E37" s="564"/>
      <c r="F37" s="565"/>
      <c r="G37" s="411" t="e">
        <f>ABS(G36/G39)</f>
        <v>#DIV/0!</v>
      </c>
      <c r="H37" s="54"/>
      <c r="J37" s="606"/>
      <c r="K37" s="606"/>
      <c r="L37" s="607"/>
    </row>
    <row r="38" spans="2:23" ht="15" customHeight="1" x14ac:dyDescent="0.25">
      <c r="B38" s="187"/>
      <c r="C38" s="135"/>
      <c r="D38" s="135"/>
      <c r="E38" s="135"/>
      <c r="F38" s="135"/>
      <c r="G38" s="135"/>
      <c r="H38" s="135"/>
      <c r="I38" s="404"/>
      <c r="J38"/>
      <c r="K38"/>
      <c r="L38" s="4"/>
    </row>
    <row r="39" spans="2:23" ht="15" customHeight="1" thickBot="1" x14ac:dyDescent="0.3">
      <c r="B39" s="563" t="s">
        <v>442</v>
      </c>
      <c r="C39" s="564"/>
      <c r="D39" s="564"/>
      <c r="E39" s="564"/>
      <c r="F39" s="564"/>
      <c r="G39" s="412">
        <v>0</v>
      </c>
      <c r="H39" s="135"/>
      <c r="I39" s="404"/>
      <c r="J39"/>
      <c r="K39"/>
      <c r="L39" s="4"/>
    </row>
    <row r="40" spans="2:23" ht="15" customHeight="1" thickBot="1" x14ac:dyDescent="0.3">
      <c r="B40" s="563" t="s">
        <v>445</v>
      </c>
      <c r="C40" s="564"/>
      <c r="D40" s="564"/>
      <c r="E40" s="564"/>
      <c r="F40" s="564"/>
      <c r="G40" s="285">
        <f>G39+G36</f>
        <v>0</v>
      </c>
      <c r="H40" s="135"/>
      <c r="I40" s="279">
        <f>G40/12</f>
        <v>0</v>
      </c>
      <c r="J40" s="606" t="s">
        <v>450</v>
      </c>
      <c r="K40" s="606"/>
      <c r="L40" s="607"/>
    </row>
    <row r="41" spans="2:23" ht="15" customHeight="1" x14ac:dyDescent="0.25">
      <c r="B41" s="187"/>
      <c r="C41" s="135"/>
      <c r="D41" s="135"/>
      <c r="E41" s="135"/>
      <c r="F41" s="135"/>
      <c r="G41" s="135"/>
      <c r="H41" s="135"/>
      <c r="I41" s="404"/>
      <c r="J41" s="606"/>
      <c r="K41" s="606"/>
      <c r="L41" s="607"/>
      <c r="N41"/>
      <c r="O41"/>
      <c r="P41"/>
      <c r="Q41"/>
      <c r="R41"/>
      <c r="S41"/>
      <c r="T41"/>
      <c r="U41"/>
      <c r="V41"/>
      <c r="W41"/>
    </row>
    <row r="42" spans="2:23" ht="15" customHeight="1" x14ac:dyDescent="0.25">
      <c r="B42" s="187"/>
      <c r="C42" s="135"/>
      <c r="D42" s="135"/>
      <c r="E42" s="135"/>
      <c r="F42" s="135"/>
      <c r="G42" s="135"/>
      <c r="H42" s="135"/>
      <c r="I42" s="404"/>
      <c r="J42" s="606"/>
      <c r="K42" s="606"/>
      <c r="L42" s="607"/>
      <c r="N42"/>
      <c r="O42"/>
      <c r="P42"/>
      <c r="Q42"/>
      <c r="R42"/>
      <c r="S42"/>
      <c r="T42"/>
      <c r="U42"/>
      <c r="V42"/>
      <c r="W42"/>
    </row>
    <row r="43" spans="2:23" ht="15" customHeight="1" x14ac:dyDescent="0.25">
      <c r="B43" s="207" t="s">
        <v>433</v>
      </c>
      <c r="C43" s="406" t="s">
        <v>2</v>
      </c>
      <c r="D43" s="161"/>
      <c r="L43" s="4"/>
      <c r="N43"/>
      <c r="O43"/>
      <c r="P43"/>
      <c r="Q43"/>
      <c r="R43"/>
      <c r="S43"/>
      <c r="T43"/>
      <c r="U43"/>
      <c r="V43"/>
      <c r="W43"/>
    </row>
    <row r="44" spans="2:23" ht="15" customHeight="1" x14ac:dyDescent="0.25">
      <c r="B44" s="198"/>
      <c r="C44" s="60"/>
      <c r="D44" s="60"/>
      <c r="F44" s="315"/>
      <c r="G44" s="315"/>
      <c r="H44" s="60"/>
      <c r="I44" s="60"/>
      <c r="J44" s="3" t="s">
        <v>2</v>
      </c>
      <c r="L44" s="4"/>
      <c r="N44"/>
      <c r="O44"/>
      <c r="P44"/>
      <c r="Q44"/>
      <c r="R44"/>
      <c r="S44"/>
      <c r="T44"/>
      <c r="U44"/>
      <c r="V44"/>
      <c r="W44"/>
    </row>
    <row r="45" spans="2:23" ht="15" customHeight="1" x14ac:dyDescent="0.25">
      <c r="B45" s="634" t="s">
        <v>452</v>
      </c>
      <c r="C45" s="635"/>
      <c r="D45" s="440"/>
      <c r="E45" s="440"/>
      <c r="F45" s="440"/>
      <c r="G45" s="440"/>
      <c r="H45" s="60"/>
      <c r="I45" s="60"/>
      <c r="L45" s="4"/>
      <c r="N45"/>
      <c r="O45"/>
      <c r="P45"/>
      <c r="Q45"/>
      <c r="R45"/>
      <c r="S45"/>
      <c r="T45"/>
      <c r="U45"/>
      <c r="V45"/>
      <c r="W45"/>
    </row>
    <row r="46" spans="2:23" ht="15" customHeight="1" x14ac:dyDescent="0.25">
      <c r="B46" s="634"/>
      <c r="C46" s="635"/>
      <c r="D46" s="440"/>
      <c r="E46" s="142"/>
      <c r="F46" s="142"/>
      <c r="G46" s="142"/>
      <c r="H46" s="60"/>
      <c r="I46" s="60"/>
      <c r="L46" s="4"/>
      <c r="N46"/>
      <c r="O46"/>
      <c r="P46"/>
      <c r="Q46"/>
      <c r="R46"/>
      <c r="S46"/>
      <c r="T46"/>
      <c r="U46"/>
      <c r="V46"/>
      <c r="W46"/>
    </row>
    <row r="47" spans="2:23" ht="15" customHeight="1" thickBot="1" x14ac:dyDescent="0.3">
      <c r="B47" s="634"/>
      <c r="C47" s="635"/>
      <c r="D47" s="440"/>
      <c r="E47" s="142"/>
      <c r="F47" s="142"/>
      <c r="G47" s="142"/>
      <c r="H47" s="60"/>
      <c r="I47" s="60"/>
      <c r="L47" s="4"/>
      <c r="N47"/>
      <c r="O47"/>
      <c r="P47"/>
      <c r="Q47"/>
      <c r="R47"/>
      <c r="S47"/>
      <c r="T47"/>
      <c r="U47"/>
      <c r="V47"/>
      <c r="W47"/>
    </row>
    <row r="48" spans="2:23" ht="15" customHeight="1" thickBot="1" x14ac:dyDescent="0.3">
      <c r="B48" s="439" t="s">
        <v>71</v>
      </c>
      <c r="C48" s="70">
        <v>0</v>
      </c>
      <c r="D48" s="413" t="s">
        <v>37</v>
      </c>
      <c r="E48" s="414">
        <v>0</v>
      </c>
      <c r="F48" s="418" t="s">
        <v>50</v>
      </c>
      <c r="G48" s="293">
        <f>C48*E48</f>
        <v>0</v>
      </c>
      <c r="H48" s="161"/>
      <c r="I48" s="415">
        <f>(C48-G48)</f>
        <v>0</v>
      </c>
      <c r="J48" s="629" t="s">
        <v>446</v>
      </c>
      <c r="K48" s="614"/>
      <c r="L48" s="630"/>
      <c r="N48"/>
      <c r="O48"/>
      <c r="P48"/>
      <c r="Q48"/>
      <c r="R48"/>
      <c r="S48"/>
      <c r="T48"/>
      <c r="U48"/>
      <c r="V48"/>
      <c r="W48"/>
    </row>
    <row r="49" spans="2:23" ht="15" customHeight="1" thickBot="1" x14ac:dyDescent="0.3">
      <c r="B49" s="187"/>
      <c r="C49" s="135"/>
      <c r="D49" s="135"/>
      <c r="E49" s="135"/>
      <c r="F49" s="135"/>
      <c r="G49" s="135"/>
      <c r="H49" s="135"/>
      <c r="I49" s="404"/>
      <c r="J49"/>
      <c r="K49"/>
      <c r="L49" s="4"/>
      <c r="N49"/>
      <c r="O49"/>
      <c r="P49"/>
      <c r="Q49"/>
      <c r="R49"/>
      <c r="S49"/>
      <c r="T49"/>
      <c r="U49"/>
      <c r="V49"/>
      <c r="W49"/>
    </row>
    <row r="50" spans="2:23" ht="15" customHeight="1" thickBot="1" x14ac:dyDescent="0.3">
      <c r="B50" s="545" t="s">
        <v>70</v>
      </c>
      <c r="C50" s="546"/>
      <c r="D50" s="546"/>
      <c r="E50" s="546"/>
      <c r="F50" s="546"/>
      <c r="G50" s="546"/>
      <c r="H50" s="546"/>
      <c r="I50" s="546"/>
      <c r="J50" s="546"/>
      <c r="K50" s="546"/>
      <c r="L50" s="547"/>
      <c r="N50"/>
      <c r="O50"/>
      <c r="P50"/>
      <c r="Q50"/>
      <c r="R50"/>
      <c r="S50"/>
      <c r="T50"/>
      <c r="U50"/>
      <c r="V50"/>
      <c r="W50"/>
    </row>
    <row r="51" spans="2:23" ht="15" customHeight="1" x14ac:dyDescent="0.25">
      <c r="B51" s="631" t="s">
        <v>2</v>
      </c>
      <c r="C51" s="632"/>
      <c r="D51" s="632"/>
      <c r="E51" s="632"/>
      <c r="F51" s="632"/>
      <c r="G51" s="632"/>
      <c r="H51" s="632"/>
      <c r="I51" s="632"/>
      <c r="J51" s="632"/>
      <c r="K51" s="632"/>
      <c r="L51" s="633"/>
      <c r="M51"/>
      <c r="N51"/>
      <c r="O51"/>
      <c r="P51"/>
      <c r="Q51"/>
      <c r="R51"/>
      <c r="S51"/>
      <c r="T51"/>
      <c r="U51"/>
      <c r="V51"/>
      <c r="W51"/>
    </row>
    <row r="52" spans="2:23" ht="15" customHeight="1" x14ac:dyDescent="0.25">
      <c r="B52" s="600"/>
      <c r="C52" s="601"/>
      <c r="D52" s="601"/>
      <c r="E52" s="601"/>
      <c r="F52" s="601"/>
      <c r="G52" s="601"/>
      <c r="H52" s="601"/>
      <c r="I52" s="601"/>
      <c r="J52" s="601"/>
      <c r="K52" s="601"/>
      <c r="L52" s="602"/>
      <c r="M52"/>
      <c r="N52"/>
      <c r="O52"/>
      <c r="P52"/>
      <c r="Q52"/>
      <c r="R52"/>
      <c r="S52"/>
      <c r="T52"/>
      <c r="U52"/>
      <c r="V52"/>
      <c r="W52"/>
    </row>
    <row r="53" spans="2:23" ht="15" customHeight="1" x14ac:dyDescent="0.25">
      <c r="B53" s="600"/>
      <c r="C53" s="601"/>
      <c r="D53" s="601"/>
      <c r="E53" s="601"/>
      <c r="F53" s="601"/>
      <c r="G53" s="601"/>
      <c r="H53" s="601"/>
      <c r="I53" s="601"/>
      <c r="J53" s="601"/>
      <c r="K53" s="601"/>
      <c r="L53" s="602"/>
      <c r="M53"/>
      <c r="N53"/>
      <c r="O53"/>
      <c r="P53"/>
      <c r="Q53"/>
      <c r="R53"/>
      <c r="S53"/>
      <c r="T53"/>
      <c r="U53"/>
      <c r="V53"/>
      <c r="W53"/>
    </row>
    <row r="54" spans="2:23" ht="15" customHeight="1" x14ac:dyDescent="0.25">
      <c r="B54" s="600"/>
      <c r="C54" s="601"/>
      <c r="D54" s="601"/>
      <c r="E54" s="601"/>
      <c r="F54" s="601"/>
      <c r="G54" s="601"/>
      <c r="H54" s="601"/>
      <c r="I54" s="601"/>
      <c r="J54" s="601"/>
      <c r="K54" s="601"/>
      <c r="L54" s="602"/>
      <c r="M54"/>
      <c r="N54"/>
      <c r="O54"/>
      <c r="P54"/>
      <c r="Q54"/>
      <c r="R54"/>
      <c r="S54"/>
      <c r="T54"/>
      <c r="U54"/>
      <c r="V54"/>
      <c r="W54"/>
    </row>
    <row r="55" spans="2:23" ht="15" customHeight="1" x14ac:dyDescent="0.25">
      <c r="B55" s="600"/>
      <c r="C55" s="601"/>
      <c r="D55" s="601"/>
      <c r="E55" s="601"/>
      <c r="F55" s="601"/>
      <c r="G55" s="601"/>
      <c r="H55" s="601"/>
      <c r="I55" s="601"/>
      <c r="J55" s="601"/>
      <c r="K55" s="601"/>
      <c r="L55" s="602"/>
      <c r="M55"/>
      <c r="N55"/>
      <c r="O55"/>
      <c r="P55"/>
      <c r="Q55"/>
      <c r="R55"/>
      <c r="S55"/>
      <c r="T55"/>
      <c r="U55"/>
      <c r="V55"/>
      <c r="W55"/>
    </row>
    <row r="56" spans="2:23" ht="15" customHeight="1" x14ac:dyDescent="0.25">
      <c r="B56" s="600"/>
      <c r="C56" s="601"/>
      <c r="D56" s="601"/>
      <c r="E56" s="601"/>
      <c r="F56" s="601"/>
      <c r="G56" s="601"/>
      <c r="H56" s="601"/>
      <c r="I56" s="601"/>
      <c r="J56" s="601"/>
      <c r="K56" s="601"/>
      <c r="L56" s="602"/>
      <c r="M56"/>
      <c r="N56"/>
      <c r="O56"/>
      <c r="P56"/>
      <c r="Q56"/>
      <c r="R56"/>
      <c r="S56"/>
      <c r="T56"/>
      <c r="U56"/>
      <c r="V56"/>
      <c r="W56"/>
    </row>
    <row r="57" spans="2:23" ht="15" customHeight="1" x14ac:dyDescent="0.25">
      <c r="B57" s="600"/>
      <c r="C57" s="601"/>
      <c r="D57" s="601"/>
      <c r="E57" s="601"/>
      <c r="F57" s="601"/>
      <c r="G57" s="601"/>
      <c r="H57" s="601"/>
      <c r="I57" s="601"/>
      <c r="J57" s="601"/>
      <c r="K57" s="601"/>
      <c r="L57" s="602"/>
      <c r="M57"/>
      <c r="N57"/>
      <c r="O57"/>
      <c r="P57"/>
      <c r="Q57"/>
      <c r="R57"/>
      <c r="S57"/>
      <c r="T57"/>
      <c r="U57"/>
      <c r="V57"/>
      <c r="W57"/>
    </row>
    <row r="58" spans="2:23" ht="15" customHeight="1" x14ac:dyDescent="0.25">
      <c r="B58" s="600"/>
      <c r="C58" s="601"/>
      <c r="D58" s="601"/>
      <c r="E58" s="601"/>
      <c r="F58" s="601"/>
      <c r="G58" s="601"/>
      <c r="H58" s="601"/>
      <c r="I58" s="601"/>
      <c r="J58" s="601"/>
      <c r="K58" s="601"/>
      <c r="L58" s="602"/>
      <c r="M58"/>
      <c r="N58"/>
      <c r="O58"/>
      <c r="P58"/>
      <c r="Q58"/>
      <c r="R58"/>
      <c r="S58"/>
      <c r="T58"/>
      <c r="U58"/>
      <c r="V58"/>
      <c r="W58"/>
    </row>
    <row r="59" spans="2:23" ht="15" customHeight="1" x14ac:dyDescent="0.25">
      <c r="B59" s="600"/>
      <c r="C59" s="601"/>
      <c r="D59" s="601"/>
      <c r="E59" s="601"/>
      <c r="F59" s="601"/>
      <c r="G59" s="601"/>
      <c r="H59" s="601"/>
      <c r="I59" s="601"/>
      <c r="J59" s="601"/>
      <c r="K59" s="601"/>
      <c r="L59" s="602"/>
      <c r="M59"/>
      <c r="N59"/>
      <c r="O59"/>
      <c r="P59"/>
      <c r="Q59"/>
      <c r="R59"/>
      <c r="S59"/>
      <c r="T59"/>
      <c r="U59"/>
      <c r="V59"/>
      <c r="W59"/>
    </row>
    <row r="60" spans="2:23" ht="15" customHeight="1" x14ac:dyDescent="0.25">
      <c r="B60" s="600"/>
      <c r="C60" s="601"/>
      <c r="D60" s="601"/>
      <c r="E60" s="601"/>
      <c r="F60" s="601"/>
      <c r="G60" s="601"/>
      <c r="H60" s="601"/>
      <c r="I60" s="601"/>
      <c r="J60" s="601"/>
      <c r="K60" s="601"/>
      <c r="L60" s="602"/>
      <c r="M60"/>
      <c r="N60"/>
      <c r="O60"/>
      <c r="P60"/>
      <c r="Q60"/>
      <c r="R60"/>
      <c r="S60"/>
      <c r="T60"/>
      <c r="U60"/>
      <c r="V60"/>
      <c r="W60"/>
    </row>
    <row r="61" spans="2:23" ht="15" customHeight="1" thickBot="1" x14ac:dyDescent="0.3">
      <c r="B61" s="603"/>
      <c r="C61" s="604"/>
      <c r="D61" s="604"/>
      <c r="E61" s="604"/>
      <c r="F61" s="604"/>
      <c r="G61" s="604"/>
      <c r="H61" s="604"/>
      <c r="I61" s="604"/>
      <c r="J61" s="604"/>
      <c r="K61" s="604"/>
      <c r="L61" s="605"/>
      <c r="M61"/>
      <c r="N61"/>
      <c r="O61"/>
      <c r="P61"/>
      <c r="Q61"/>
      <c r="R61"/>
      <c r="S61"/>
      <c r="T61"/>
      <c r="U61"/>
      <c r="V61"/>
      <c r="W61"/>
    </row>
    <row r="62" spans="2:23" ht="15" customHeight="1" x14ac:dyDescent="0.25">
      <c r="L62"/>
      <c r="M62"/>
      <c r="N62"/>
      <c r="O62"/>
      <c r="P62"/>
      <c r="Q62"/>
      <c r="R62"/>
      <c r="S62"/>
      <c r="T62"/>
      <c r="U62"/>
      <c r="V62"/>
      <c r="W62"/>
    </row>
    <row r="63" spans="2:23" ht="15" customHeight="1" x14ac:dyDescent="0.25">
      <c r="N63"/>
      <c r="O63"/>
      <c r="P63"/>
      <c r="Q63"/>
      <c r="R63"/>
      <c r="S63"/>
      <c r="T63"/>
      <c r="U63"/>
      <c r="V63"/>
      <c r="W63"/>
    </row>
    <row r="64" spans="2:23" ht="15" customHeight="1" x14ac:dyDescent="0.25">
      <c r="N64"/>
      <c r="O64"/>
      <c r="P64"/>
      <c r="Q64"/>
      <c r="R64"/>
      <c r="S64"/>
      <c r="T64"/>
      <c r="U64"/>
      <c r="V64"/>
      <c r="W64"/>
    </row>
    <row r="65" spans="2:23" ht="15" customHeight="1" x14ac:dyDescent="0.25">
      <c r="N65"/>
      <c r="O65"/>
      <c r="P65"/>
      <c r="Q65"/>
      <c r="R65"/>
      <c r="S65"/>
      <c r="T65"/>
      <c r="U65"/>
      <c r="V65"/>
      <c r="W65"/>
    </row>
    <row r="66" spans="2:23" ht="15" customHeight="1" x14ac:dyDescent="0.25">
      <c r="N66"/>
      <c r="O66"/>
      <c r="P66"/>
      <c r="Q66"/>
      <c r="R66"/>
      <c r="S66"/>
      <c r="T66"/>
      <c r="U66"/>
      <c r="V66"/>
      <c r="W66"/>
    </row>
    <row r="67" spans="2:23" ht="15" customHeight="1" x14ac:dyDescent="0.25">
      <c r="N67"/>
      <c r="O67"/>
      <c r="P67"/>
      <c r="Q67"/>
      <c r="R67"/>
      <c r="S67"/>
      <c r="T67"/>
      <c r="U67"/>
      <c r="V67"/>
      <c r="W67"/>
    </row>
    <row r="68" spans="2:23" ht="15" customHeight="1" x14ac:dyDescent="0.25">
      <c r="N68"/>
      <c r="O68"/>
      <c r="P68"/>
      <c r="Q68"/>
      <c r="R68"/>
      <c r="S68"/>
      <c r="T68"/>
      <c r="U68"/>
      <c r="V68"/>
      <c r="W68"/>
    </row>
    <row r="69" spans="2:23" ht="15" customHeight="1" x14ac:dyDescent="0.25">
      <c r="N69"/>
      <c r="O69"/>
      <c r="P69"/>
      <c r="Q69"/>
      <c r="R69"/>
      <c r="S69"/>
      <c r="T69"/>
      <c r="U69"/>
      <c r="V69"/>
      <c r="W69"/>
    </row>
    <row r="70" spans="2:23" ht="15" customHeight="1" x14ac:dyDescent="0.25">
      <c r="N70"/>
      <c r="O70"/>
      <c r="P70"/>
      <c r="Q70"/>
      <c r="R70"/>
      <c r="S70"/>
      <c r="T70"/>
      <c r="U70"/>
      <c r="V70"/>
      <c r="W70"/>
    </row>
    <row r="71" spans="2:23" ht="15" customHeight="1" x14ac:dyDescent="0.25">
      <c r="N71"/>
      <c r="O71"/>
      <c r="P71"/>
      <c r="Q71"/>
      <c r="R71"/>
      <c r="S71"/>
      <c r="T71"/>
      <c r="U71"/>
      <c r="V71"/>
      <c r="W71"/>
    </row>
    <row r="72" spans="2:23" ht="15" customHeight="1" x14ac:dyDescent="0.25">
      <c r="N72"/>
      <c r="O72"/>
      <c r="P72"/>
      <c r="Q72"/>
      <c r="R72"/>
      <c r="S72"/>
      <c r="T72"/>
      <c r="U72"/>
      <c r="V72"/>
      <c r="W72"/>
    </row>
    <row r="73" spans="2:23" customFormat="1" ht="15" customHeight="1" x14ac:dyDescent="0.25">
      <c r="B73" s="3"/>
      <c r="C73" s="3"/>
      <c r="D73" s="3"/>
      <c r="E73" s="3"/>
      <c r="F73" s="3"/>
      <c r="G73" s="3"/>
      <c r="H73" s="3"/>
      <c r="I73" s="3"/>
      <c r="J73" s="3"/>
      <c r="K73" s="3"/>
    </row>
    <row r="74" spans="2:23" customFormat="1" ht="15" customHeight="1" x14ac:dyDescent="0.25">
      <c r="B74" s="3"/>
      <c r="C74" s="3"/>
      <c r="D74" s="3"/>
      <c r="E74" s="3"/>
      <c r="F74" s="3"/>
      <c r="G74" s="3"/>
      <c r="H74" s="3"/>
      <c r="I74" s="3"/>
      <c r="J74" s="3"/>
      <c r="K74" s="3"/>
    </row>
    <row r="75" spans="2:23" customFormat="1" ht="15" customHeight="1" x14ac:dyDescent="0.25">
      <c r="B75" s="3"/>
      <c r="C75" s="3"/>
      <c r="D75" s="3"/>
      <c r="E75" s="3"/>
      <c r="F75" s="3"/>
      <c r="G75" s="3"/>
      <c r="H75" s="3"/>
      <c r="I75" s="3"/>
      <c r="J75" s="3"/>
      <c r="K75" s="3"/>
    </row>
    <row r="76" spans="2:23" ht="15" customHeight="1" x14ac:dyDescent="0.25">
      <c r="N76"/>
      <c r="O76"/>
      <c r="P76"/>
      <c r="Q76"/>
      <c r="R76"/>
      <c r="S76"/>
      <c r="T76"/>
      <c r="U76"/>
      <c r="V76"/>
      <c r="W76"/>
    </row>
    <row r="77" spans="2:23" ht="15" customHeight="1" x14ac:dyDescent="0.25">
      <c r="N77"/>
      <c r="O77"/>
      <c r="P77"/>
      <c r="Q77"/>
      <c r="R77"/>
      <c r="S77"/>
      <c r="T77"/>
      <c r="U77"/>
      <c r="V77"/>
      <c r="W77"/>
    </row>
    <row r="78" spans="2:23" ht="15" customHeight="1" x14ac:dyDescent="0.25">
      <c r="N78"/>
      <c r="O78"/>
      <c r="P78"/>
      <c r="Q78"/>
      <c r="R78"/>
      <c r="S78"/>
      <c r="T78"/>
      <c r="U78"/>
      <c r="V78"/>
      <c r="W78"/>
    </row>
    <row r="79" spans="2:23" ht="15" customHeight="1" x14ac:dyDescent="0.25">
      <c r="N79"/>
      <c r="O79"/>
      <c r="P79"/>
      <c r="Q79"/>
      <c r="R79"/>
      <c r="S79"/>
      <c r="T79"/>
      <c r="U79"/>
      <c r="V79"/>
      <c r="W79"/>
    </row>
    <row r="80" spans="2:23" ht="15" customHeight="1" x14ac:dyDescent="0.25">
      <c r="N80"/>
      <c r="O80"/>
      <c r="P80"/>
      <c r="Q80"/>
      <c r="R80"/>
      <c r="S80"/>
      <c r="T80"/>
      <c r="U80"/>
      <c r="V80"/>
      <c r="W80"/>
    </row>
    <row r="81" spans="14:23" ht="15" customHeight="1" x14ac:dyDescent="0.25">
      <c r="N81"/>
      <c r="O81"/>
      <c r="P81"/>
      <c r="Q81"/>
      <c r="R81"/>
      <c r="S81"/>
      <c r="T81"/>
      <c r="U81"/>
      <c r="V81"/>
      <c r="W81"/>
    </row>
    <row r="82" spans="14:23" ht="15" customHeight="1" x14ac:dyDescent="0.25">
      <c r="N82"/>
      <c r="O82"/>
      <c r="P82"/>
      <c r="Q82"/>
      <c r="R82"/>
      <c r="S82"/>
      <c r="T82"/>
      <c r="U82"/>
      <c r="V82"/>
      <c r="W82"/>
    </row>
    <row r="83" spans="14:23" ht="15" customHeight="1" x14ac:dyDescent="0.25">
      <c r="N83"/>
      <c r="O83"/>
      <c r="P83"/>
      <c r="Q83"/>
      <c r="R83"/>
      <c r="S83"/>
      <c r="T83"/>
      <c r="U83"/>
      <c r="V83"/>
      <c r="W83"/>
    </row>
    <row r="84" spans="14:23" ht="15" customHeight="1" x14ac:dyDescent="0.25">
      <c r="N84"/>
      <c r="O84"/>
      <c r="P84"/>
      <c r="Q84"/>
      <c r="R84"/>
      <c r="S84"/>
      <c r="T84"/>
      <c r="U84"/>
      <c r="V84"/>
      <c r="W84"/>
    </row>
  </sheetData>
  <sheetProtection algorithmName="SHA-512" hashValue="MCnZuK1ebhmTJUgPVXXSujJUnEtOt8PhB6zVk4gTIh/UAVM3NNa+q/bvZMb597DcBu1Mwmh1m8n2lnFtTHqY1g==" saltValue="PDGTxbo+9mz3JOFHqzJQDQ==" spinCount="100000" sheet="1" objects="1" scenarios="1"/>
  <mergeCells count="41">
    <mergeCell ref="J48:L48"/>
    <mergeCell ref="B50:L50"/>
    <mergeCell ref="B51:L61"/>
    <mergeCell ref="J36:L37"/>
    <mergeCell ref="B45:C47"/>
    <mergeCell ref="B39:F39"/>
    <mergeCell ref="B40:F40"/>
    <mergeCell ref="J40:L42"/>
    <mergeCell ref="B34:F34"/>
    <mergeCell ref="B35:F35"/>
    <mergeCell ref="I35:J35"/>
    <mergeCell ref="B36:F36"/>
    <mergeCell ref="B37:F37"/>
    <mergeCell ref="B31:F31"/>
    <mergeCell ref="H31:I31"/>
    <mergeCell ref="B32:F32"/>
    <mergeCell ref="H32:I32"/>
    <mergeCell ref="B33:F33"/>
    <mergeCell ref="B2:L4"/>
    <mergeCell ref="B10:L10"/>
    <mergeCell ref="B17:F17"/>
    <mergeCell ref="H17:I17"/>
    <mergeCell ref="B11:K11"/>
    <mergeCell ref="B12:K12"/>
    <mergeCell ref="B16:F16"/>
    <mergeCell ref="H16:I16"/>
    <mergeCell ref="J25:L27"/>
    <mergeCell ref="J21:L22"/>
    <mergeCell ref="C6:D6"/>
    <mergeCell ref="E6:G6"/>
    <mergeCell ref="J6:K6"/>
    <mergeCell ref="C8:D8"/>
    <mergeCell ref="E8:J8"/>
    <mergeCell ref="B18:F18"/>
    <mergeCell ref="B19:F19"/>
    <mergeCell ref="B20:F20"/>
    <mergeCell ref="I20:J20"/>
    <mergeCell ref="B21:F21"/>
    <mergeCell ref="B22:F22"/>
    <mergeCell ref="B24:F24"/>
    <mergeCell ref="B25:F25"/>
  </mergeCells>
  <pageMargins left="0.75" right="0.5" top="1" bottom="0.75" header="0.3" footer="0.3"/>
  <pageSetup scale="77"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AB59"/>
  <sheetViews>
    <sheetView showGridLines="0" showRowColHeaders="0" workbookViewId="0">
      <selection activeCell="D6" sqref="D6:E6"/>
    </sheetView>
  </sheetViews>
  <sheetFormatPr defaultRowHeight="15" x14ac:dyDescent="0.25"/>
  <cols>
    <col min="1" max="1" width="2.42578125" style="161" customWidth="1"/>
    <col min="2" max="9" width="20.7109375" style="161" customWidth="1"/>
    <col min="10" max="10" width="9.140625" style="161"/>
    <col min="11" max="11" width="13.42578125" style="161" hidden="1" customWidth="1"/>
    <col min="12" max="13" width="0" style="161" hidden="1" customWidth="1"/>
    <col min="14" max="26" width="9.140625" style="161"/>
    <col min="27" max="27" width="25" style="161" customWidth="1"/>
    <col min="28" max="28" width="139.5703125" style="161" customWidth="1"/>
    <col min="29" max="16384" width="9.140625" style="161"/>
  </cols>
  <sheetData>
    <row r="1" spans="2:28" ht="15.75" thickBot="1" x14ac:dyDescent="0.25">
      <c r="I1" s="325">
        <v>2020</v>
      </c>
    </row>
    <row r="2" spans="2:28" x14ac:dyDescent="0.25">
      <c r="B2" s="636" t="s">
        <v>355</v>
      </c>
      <c r="C2" s="637"/>
      <c r="D2" s="637"/>
      <c r="E2" s="637"/>
      <c r="F2" s="637"/>
      <c r="G2" s="637"/>
      <c r="H2" s="637"/>
      <c r="I2" s="638"/>
    </row>
    <row r="3" spans="2:28" x14ac:dyDescent="0.25">
      <c r="B3" s="639"/>
      <c r="C3" s="640"/>
      <c r="D3" s="640"/>
      <c r="E3" s="640"/>
      <c r="F3" s="640"/>
      <c r="G3" s="640"/>
      <c r="H3" s="640"/>
      <c r="I3" s="641"/>
    </row>
    <row r="4" spans="2:28" ht="15.75" thickBot="1" x14ac:dyDescent="0.3">
      <c r="B4" s="642"/>
      <c r="C4" s="643"/>
      <c r="D4" s="643"/>
      <c r="E4" s="643"/>
      <c r="F4" s="643"/>
      <c r="G4" s="643"/>
      <c r="H4" s="643"/>
      <c r="I4" s="644"/>
    </row>
    <row r="5" spans="2:28" ht="15.75" customHeight="1" thickBot="1" x14ac:dyDescent="0.3">
      <c r="B5" s="346"/>
      <c r="C5" s="347"/>
      <c r="D5" s="347"/>
      <c r="E5" s="347"/>
      <c r="F5" s="347"/>
      <c r="G5" s="347"/>
      <c r="H5" s="347"/>
      <c r="I5" s="348"/>
      <c r="J5" s="349"/>
      <c r="K5" s="349"/>
      <c r="L5" s="349"/>
      <c r="M5" s="349"/>
      <c r="N5" s="349"/>
      <c r="O5" s="349"/>
      <c r="P5" s="349"/>
      <c r="Q5" s="349"/>
      <c r="R5" s="349"/>
      <c r="S5" s="349"/>
      <c r="T5" s="349"/>
      <c r="U5" s="349"/>
      <c r="V5" s="349"/>
      <c r="W5" s="349"/>
      <c r="X5" s="349"/>
      <c r="Z5" s="349"/>
    </row>
    <row r="6" spans="2:28" ht="15.75" customHeight="1" thickBot="1" x14ac:dyDescent="0.3">
      <c r="B6" s="645" t="s">
        <v>273</v>
      </c>
      <c r="C6" s="646"/>
      <c r="D6" s="704" t="s">
        <v>2</v>
      </c>
      <c r="E6" s="705"/>
      <c r="F6" s="350" t="s">
        <v>249</v>
      </c>
      <c r="G6" s="700" t="s">
        <v>2</v>
      </c>
      <c r="H6" s="701"/>
      <c r="I6" s="351"/>
      <c r="J6" s="349"/>
      <c r="K6" s="349"/>
      <c r="L6" s="349"/>
      <c r="M6" s="349"/>
      <c r="N6" s="349"/>
      <c r="O6" s="349"/>
      <c r="P6" s="349"/>
      <c r="Q6" s="349"/>
      <c r="R6" s="349"/>
      <c r="S6" s="349"/>
      <c r="T6" s="349"/>
      <c r="U6" s="349"/>
      <c r="V6" s="349"/>
      <c r="W6" s="349"/>
      <c r="X6" s="349"/>
      <c r="Y6" s="349" t="s">
        <v>257</v>
      </c>
      <c r="Z6" s="349"/>
      <c r="AA6" s="161" t="s">
        <v>30</v>
      </c>
      <c r="AB6" s="352" t="s">
        <v>258</v>
      </c>
    </row>
    <row r="7" spans="2:28" ht="15.75" customHeight="1" thickBot="1" x14ac:dyDescent="0.3">
      <c r="B7" s="353"/>
      <c r="C7" s="354"/>
      <c r="D7" s="354"/>
      <c r="E7" s="354"/>
      <c r="F7" s="354"/>
      <c r="G7" s="354"/>
      <c r="H7" s="354"/>
      <c r="I7" s="355"/>
      <c r="J7" s="349"/>
      <c r="K7" s="349"/>
      <c r="L7" s="349"/>
      <c r="M7" s="349"/>
      <c r="N7" s="349"/>
      <c r="O7" s="349"/>
      <c r="P7" s="349"/>
      <c r="Q7" s="349"/>
      <c r="R7" s="349"/>
      <c r="S7" s="349"/>
      <c r="T7" s="349"/>
      <c r="U7" s="349"/>
      <c r="V7" s="349"/>
      <c r="W7" s="349"/>
      <c r="X7" s="349"/>
      <c r="Y7" s="349" t="s">
        <v>259</v>
      </c>
      <c r="Z7" s="349"/>
      <c r="AA7" s="161" t="s">
        <v>260</v>
      </c>
      <c r="AB7" s="352" t="s">
        <v>261</v>
      </c>
    </row>
    <row r="8" spans="2:28" ht="15.75" customHeight="1" thickBot="1" x14ac:dyDescent="0.3">
      <c r="B8" s="659" t="s">
        <v>237</v>
      </c>
      <c r="C8" s="665"/>
      <c r="D8" s="356" t="s">
        <v>250</v>
      </c>
      <c r="E8" s="668" t="s">
        <v>251</v>
      </c>
      <c r="F8" s="668"/>
      <c r="G8" s="669"/>
      <c r="H8" s="668" t="s">
        <v>63</v>
      </c>
      <c r="I8" s="672"/>
      <c r="J8" s="349"/>
      <c r="K8" s="349"/>
      <c r="L8" s="349"/>
      <c r="M8" s="349"/>
      <c r="N8" s="349"/>
      <c r="O8" s="349"/>
      <c r="P8" s="349"/>
      <c r="Q8" s="349"/>
      <c r="R8" s="349"/>
      <c r="S8" s="349"/>
      <c r="T8" s="349"/>
      <c r="U8" s="349"/>
      <c r="V8" s="349"/>
      <c r="W8" s="349"/>
      <c r="X8" s="349"/>
      <c r="Y8" s="349" t="s">
        <v>262</v>
      </c>
      <c r="Z8" s="349"/>
      <c r="AA8" s="161" t="s">
        <v>263</v>
      </c>
      <c r="AB8" s="352" t="s">
        <v>264</v>
      </c>
    </row>
    <row r="9" spans="2:28" ht="15.75" customHeight="1" thickBot="1" x14ac:dyDescent="0.3">
      <c r="B9" s="661"/>
      <c r="C9" s="666"/>
      <c r="D9" s="357">
        <v>0</v>
      </c>
      <c r="E9" s="706" t="str">
        <f>IF(E10="hourly",TEXT(D9,"$##,#")&amp;"  x  "&amp;TEXT(F11,0)&amp;" x  52  /  12",IF(E10="weekly",TEXT(D9,"$##,#")&amp;"  x  52  /  12",IF(E10="every two weeks",TEXT(D9,"$##,#")&amp;"    x   26  /  12",IF(E10="twice a month",TEXT(D9,"$##,#")&amp;"*24 / 12",IF(E10="monthly",TEXT(D9,"$##,#"),IF(E10="annually",TEXT(D9,"$##,#")&amp;"  / 12",""))))))</f>
        <v/>
      </c>
      <c r="F9" s="707"/>
      <c r="G9" s="708"/>
      <c r="H9" s="673" t="str">
        <f>IF(E10="hourly",D9*F11*52/12,IF(E10="every two weeks",D9*26/12,IF(E10="weekly", D9*52/12,IF(E10="twice a month",D9*24/12,IF(E10="monthly",D9,IF(E10="annually",D9/12,""))))))</f>
        <v/>
      </c>
      <c r="I9" s="674"/>
      <c r="J9" s="349"/>
      <c r="K9" s="349"/>
      <c r="L9" s="349"/>
      <c r="M9" s="349"/>
      <c r="N9" s="349"/>
      <c r="O9" s="349"/>
      <c r="P9" s="349"/>
      <c r="Q9" s="349"/>
      <c r="R9" s="349"/>
      <c r="S9" s="349"/>
      <c r="T9" s="349"/>
      <c r="U9" s="349"/>
      <c r="V9" s="349"/>
      <c r="W9" s="349"/>
      <c r="X9" s="349"/>
      <c r="Y9" s="349" t="s">
        <v>265</v>
      </c>
      <c r="Z9" s="349"/>
      <c r="AA9" s="161" t="s">
        <v>266</v>
      </c>
      <c r="AB9" s="352" t="s">
        <v>267</v>
      </c>
    </row>
    <row r="10" spans="2:28" ht="59.25" customHeight="1" thickBot="1" x14ac:dyDescent="0.3">
      <c r="B10" s="661"/>
      <c r="C10" s="666"/>
      <c r="D10" s="358" t="s">
        <v>451</v>
      </c>
      <c r="E10" s="359"/>
      <c r="F10" s="349"/>
      <c r="G10" s="675" t="s">
        <v>252</v>
      </c>
      <c r="H10" s="360"/>
      <c r="I10" s="361" t="s">
        <v>269</v>
      </c>
      <c r="J10" s="362"/>
      <c r="K10" s="349"/>
      <c r="L10" s="349"/>
      <c r="M10" s="349"/>
      <c r="N10" s="349"/>
      <c r="O10" s="349"/>
      <c r="P10" s="349"/>
      <c r="Q10" s="349"/>
      <c r="R10" s="349"/>
      <c r="S10" s="349"/>
      <c r="T10" s="349"/>
      <c r="U10" s="349"/>
      <c r="V10" s="349"/>
      <c r="W10" s="349"/>
      <c r="X10" s="349"/>
      <c r="Y10" s="349" t="s">
        <v>30</v>
      </c>
      <c r="Z10" s="349"/>
    </row>
    <row r="11" spans="2:28" ht="45" customHeight="1" thickBot="1" x14ac:dyDescent="0.3">
      <c r="B11" s="663"/>
      <c r="C11" s="667"/>
      <c r="D11" s="677" t="str">
        <f>IF(E10="hourly","Enter the number of hours a week the borrower works in the pink box."," ")</f>
        <v xml:space="preserve"> </v>
      </c>
      <c r="E11" s="678"/>
      <c r="F11" s="363"/>
      <c r="G11" s="676"/>
      <c r="H11" s="364"/>
      <c r="I11" s="355" t="s">
        <v>270</v>
      </c>
      <c r="J11" s="349"/>
      <c r="K11" s="349"/>
      <c r="L11" s="349"/>
      <c r="M11" s="349"/>
      <c r="N11" s="349"/>
      <c r="O11" s="349"/>
      <c r="P11" s="349"/>
      <c r="Q11" s="349"/>
      <c r="R11" s="349"/>
      <c r="S11" s="349"/>
      <c r="T11" s="349"/>
      <c r="U11" s="349"/>
      <c r="V11" s="349"/>
      <c r="W11" s="349"/>
      <c r="X11" s="349"/>
      <c r="Y11" s="349" t="s">
        <v>268</v>
      </c>
      <c r="Z11" s="349"/>
    </row>
    <row r="12" spans="2:28" ht="15.75" customHeight="1" thickBot="1" x14ac:dyDescent="0.3">
      <c r="B12" s="365" t="s">
        <v>253</v>
      </c>
      <c r="C12" s="366"/>
      <c r="D12" s="367" t="s">
        <v>254</v>
      </c>
      <c r="E12" s="366"/>
      <c r="F12" s="368" t="s">
        <v>255</v>
      </c>
      <c r="G12" s="369" t="str">
        <f>IF(C12=0," ",((DAY(DATE(YEAR(C12),MONTH(C12)+1,0)-(DAY(C12)-1))/DAY(DATE(YEAR(C12),MONTH(C12)+1,0))))+DAY(E12)/(DAY(DATE(YEAR(E12),MONTH(E12)+1,0)))+K17)</f>
        <v xml:space="preserve"> </v>
      </c>
      <c r="H12" s="370"/>
      <c r="I12" s="371"/>
      <c r="J12" s="349"/>
      <c r="K12" s="372">
        <f>DAY(DATE(YEAR(C12),MONTH(C12)+1,0))-DAY(C12)+1</f>
        <v>32</v>
      </c>
      <c r="L12" s="373">
        <f>DAY(DATE(YEAR(C12),MONTH(C12)+1,0))</f>
        <v>31</v>
      </c>
      <c r="M12" s="161">
        <f>+K12/L12</f>
        <v>1.032258064516129</v>
      </c>
      <c r="N12" s="349"/>
      <c r="O12" s="349"/>
      <c r="P12" s="349"/>
      <c r="Q12" s="349"/>
      <c r="R12" s="349"/>
      <c r="S12" s="349"/>
      <c r="T12" s="349"/>
      <c r="U12" s="349"/>
      <c r="V12" s="349"/>
      <c r="W12" s="349"/>
      <c r="X12" s="349"/>
      <c r="Y12" s="349"/>
      <c r="Z12" s="349"/>
    </row>
    <row r="13" spans="2:28" ht="15.75" customHeight="1" x14ac:dyDescent="0.25">
      <c r="B13" s="661" t="s">
        <v>256</v>
      </c>
      <c r="C13" s="662"/>
      <c r="D13" s="374"/>
      <c r="E13" s="679" t="s">
        <v>71</v>
      </c>
      <c r="F13" s="680"/>
      <c r="G13" s="680"/>
      <c r="H13" s="375" t="s">
        <v>272</v>
      </c>
      <c r="I13" s="376" t="s">
        <v>63</v>
      </c>
      <c r="J13" s="349"/>
      <c r="K13" s="373">
        <f>DAY(E12)</f>
        <v>0</v>
      </c>
      <c r="L13" s="373">
        <f>DAY(DATE(YEAR(E12),MONTH(E12)+1,0))</f>
        <v>31</v>
      </c>
      <c r="M13" s="161">
        <f>+K13/L13</f>
        <v>0</v>
      </c>
      <c r="N13" s="349"/>
      <c r="O13" s="349"/>
      <c r="P13" s="349"/>
      <c r="Q13" s="349"/>
      <c r="R13" s="349"/>
      <c r="S13" s="349"/>
      <c r="T13" s="349"/>
      <c r="U13" s="349"/>
      <c r="V13" s="349"/>
      <c r="W13" s="349"/>
      <c r="X13" s="349"/>
      <c r="Y13" s="349"/>
      <c r="Z13" s="349"/>
    </row>
    <row r="14" spans="2:28" ht="15.75" customHeight="1" x14ac:dyDescent="0.25">
      <c r="B14" s="661"/>
      <c r="C14" s="662"/>
      <c r="D14" s="377" t="s">
        <v>475</v>
      </c>
      <c r="E14" s="681">
        <v>0</v>
      </c>
      <c r="F14" s="682"/>
      <c r="G14" s="682"/>
      <c r="H14" s="378">
        <v>0</v>
      </c>
      <c r="I14" s="379" t="e">
        <f>E14/H14</f>
        <v>#DIV/0!</v>
      </c>
      <c r="J14" s="349"/>
      <c r="K14" s="380">
        <f>+E12-C12</f>
        <v>0</v>
      </c>
      <c r="M14" s="161">
        <f>+M13+M12</f>
        <v>1.032258064516129</v>
      </c>
      <c r="N14" s="349"/>
      <c r="O14" s="349"/>
      <c r="P14" s="349"/>
      <c r="Q14" s="349"/>
      <c r="R14" s="349"/>
      <c r="S14" s="349"/>
      <c r="T14" s="349"/>
      <c r="U14" s="349"/>
      <c r="V14" s="349"/>
      <c r="W14" s="349"/>
      <c r="X14" s="349"/>
      <c r="Y14" s="349"/>
      <c r="Z14" s="349"/>
    </row>
    <row r="15" spans="2:28" ht="15.75" customHeight="1" x14ac:dyDescent="0.25">
      <c r="B15" s="661"/>
      <c r="C15" s="662"/>
      <c r="D15" s="381">
        <v>2019</v>
      </c>
      <c r="E15" s="681">
        <v>0</v>
      </c>
      <c r="F15" s="683"/>
      <c r="G15" s="683"/>
      <c r="H15" s="378">
        <v>0</v>
      </c>
      <c r="I15" s="379" t="e">
        <f>IF(H15&lt;&gt;"",E15/H15,0)</f>
        <v>#DIV/0!</v>
      </c>
      <c r="J15" s="349"/>
      <c r="K15" s="382">
        <f>+K14-K13-K12</f>
        <v>-32</v>
      </c>
      <c r="N15" s="349"/>
      <c r="O15" s="349"/>
      <c r="P15" s="349"/>
      <c r="Q15" s="349"/>
      <c r="R15" s="349"/>
      <c r="S15" s="349"/>
      <c r="T15" s="349"/>
      <c r="U15" s="349"/>
      <c r="V15" s="349"/>
      <c r="W15" s="349"/>
      <c r="X15" s="349"/>
      <c r="Y15" s="349"/>
      <c r="Z15" s="349"/>
    </row>
    <row r="16" spans="2:28" ht="15.75" customHeight="1" x14ac:dyDescent="0.25">
      <c r="B16" s="661"/>
      <c r="C16" s="662"/>
      <c r="D16" s="383">
        <v>2018</v>
      </c>
      <c r="E16" s="684">
        <v>0</v>
      </c>
      <c r="F16" s="685"/>
      <c r="G16" s="686"/>
      <c r="H16" s="384">
        <v>0</v>
      </c>
      <c r="I16" s="379" t="e">
        <f>IF(H16&lt;&gt;"",E16/H16,0)</f>
        <v>#DIV/0!</v>
      </c>
      <c r="J16" s="349"/>
      <c r="K16" s="161">
        <f>+K15/30.1</f>
        <v>-1.0631229235880397</v>
      </c>
      <c r="N16" s="349"/>
      <c r="O16" s="349"/>
      <c r="P16" s="349"/>
      <c r="Q16" s="349"/>
      <c r="R16" s="349"/>
      <c r="S16" s="349"/>
      <c r="T16" s="349"/>
      <c r="U16" s="349"/>
      <c r="V16" s="349"/>
      <c r="W16" s="349"/>
      <c r="X16" s="349"/>
      <c r="Y16" s="349"/>
      <c r="Z16" s="349"/>
    </row>
    <row r="17" spans="2:26" ht="15.75" customHeight="1" thickBot="1" x14ac:dyDescent="0.3">
      <c r="B17" s="661"/>
      <c r="C17" s="662"/>
      <c r="D17" s="385" t="s">
        <v>180</v>
      </c>
      <c r="E17" s="670">
        <f>IF(E15+E14+E16&lt;&gt;0,E14+E15+E16,0)</f>
        <v>0</v>
      </c>
      <c r="F17" s="671"/>
      <c r="G17" s="671"/>
      <c r="H17" s="386">
        <f>H14+H15+H16</f>
        <v>0</v>
      </c>
      <c r="I17" s="387" t="e">
        <f>IF(H17&lt;&gt;"",E17/H17,0)</f>
        <v>#DIV/0!</v>
      </c>
      <c r="J17" s="349"/>
      <c r="K17" s="161">
        <f>ROUND(K16,0)</f>
        <v>-1</v>
      </c>
      <c r="N17" s="349"/>
      <c r="O17" s="349"/>
      <c r="P17" s="349"/>
      <c r="Q17" s="349"/>
      <c r="R17" s="349"/>
      <c r="S17" s="349"/>
      <c r="T17" s="349"/>
      <c r="U17" s="349"/>
      <c r="V17" s="349"/>
      <c r="W17" s="349"/>
      <c r="X17" s="349"/>
      <c r="Y17" s="349"/>
      <c r="Z17" s="349"/>
    </row>
    <row r="18" spans="2:26" ht="15.75" customHeight="1" thickBot="1" x14ac:dyDescent="0.3">
      <c r="B18" s="661"/>
      <c r="C18" s="662"/>
      <c r="D18" s="388"/>
      <c r="E18" s="389" t="s">
        <v>2</v>
      </c>
      <c r="F18" s="389" t="s">
        <v>2</v>
      </c>
      <c r="G18" s="374" t="s">
        <v>180</v>
      </c>
      <c r="H18" s="375" t="s">
        <v>271</v>
      </c>
      <c r="I18" s="376" t="s">
        <v>63</v>
      </c>
      <c r="J18" s="349"/>
      <c r="K18" s="349"/>
      <c r="L18" s="349"/>
      <c r="M18" s="349"/>
      <c r="N18" s="349"/>
      <c r="O18" s="349"/>
      <c r="P18" s="349"/>
      <c r="Q18" s="349"/>
      <c r="R18" s="349"/>
      <c r="S18" s="349"/>
      <c r="T18" s="349"/>
      <c r="U18" s="349"/>
      <c r="V18" s="349"/>
      <c r="W18" s="349"/>
      <c r="X18" s="349"/>
      <c r="Y18" s="349"/>
      <c r="Z18" s="349"/>
    </row>
    <row r="19" spans="2:26" ht="15.75" customHeight="1" thickBot="1" x14ac:dyDescent="0.3">
      <c r="B19" s="659" t="s">
        <v>237</v>
      </c>
      <c r="C19" s="665"/>
      <c r="D19" s="356" t="s">
        <v>250</v>
      </c>
      <c r="E19" s="668" t="s">
        <v>251</v>
      </c>
      <c r="F19" s="668"/>
      <c r="G19" s="669"/>
      <c r="H19" s="668" t="s">
        <v>63</v>
      </c>
      <c r="I19" s="672"/>
      <c r="J19" s="349"/>
      <c r="K19" s="349"/>
      <c r="L19" s="349"/>
      <c r="M19" s="349"/>
      <c r="N19" s="349"/>
      <c r="O19" s="349"/>
      <c r="P19" s="349"/>
      <c r="Q19" s="349"/>
      <c r="R19" s="349"/>
      <c r="S19" s="349"/>
      <c r="T19" s="349"/>
      <c r="U19" s="349"/>
      <c r="V19" s="349"/>
      <c r="W19" s="349"/>
      <c r="X19" s="349"/>
      <c r="Y19" s="349"/>
      <c r="Z19" s="349"/>
    </row>
    <row r="20" spans="2:26" ht="15.75" customHeight="1" thickBot="1" x14ac:dyDescent="0.3">
      <c r="B20" s="661"/>
      <c r="C20" s="666"/>
      <c r="D20" s="357">
        <v>0</v>
      </c>
      <c r="E20" s="691" t="str">
        <f>IF(E21="hourly",TEXT(D20,"$##,#")&amp;"  x  "&amp;TEXT(F22,0)&amp;" x  52  /  12",IF(E21="weekly",TEXT(D20,"$##,#")&amp;"  x  52  /  12",IF(E21="every two weeks",TEXT(D20,"$##,#")&amp;"    x   26  /  12",IF(E21="twice a month",TEXT(D20,"$##,#")&amp;"*24 / 12",IF(E21="monthly",TEXT(D20,"$##,#"),IF(E21="annually",TEXT(D20,"$##,#")&amp;"  / 12",""))))))</f>
        <v/>
      </c>
      <c r="F20" s="692"/>
      <c r="G20" s="693"/>
      <c r="H20" s="696" t="str">
        <f>IF(E21="hourly",D20*F22*52/12,IF(E21="every two weeks",D20*26/12,IF(E21="weekly",D20*52/12,IF(E21="twice a month",D20*24/12,IF(E21="monthly",D20,IF(E21="annually",D20/12,""))))))</f>
        <v/>
      </c>
      <c r="I20" s="697"/>
      <c r="J20" s="349"/>
      <c r="K20" s="349"/>
      <c r="L20" s="349"/>
      <c r="M20" s="349"/>
      <c r="N20" s="349"/>
      <c r="O20" s="349"/>
      <c r="P20" s="349"/>
      <c r="Q20" s="349"/>
      <c r="R20" s="349"/>
      <c r="S20" s="349"/>
      <c r="T20" s="349"/>
      <c r="U20" s="349"/>
      <c r="V20" s="349"/>
      <c r="W20" s="349"/>
      <c r="X20" s="349"/>
      <c r="Y20" s="349"/>
      <c r="Z20" s="349"/>
    </row>
    <row r="21" spans="2:26" ht="66.75" customHeight="1" thickBot="1" x14ac:dyDescent="0.3">
      <c r="B21" s="661"/>
      <c r="C21" s="666"/>
      <c r="D21" s="390" t="s">
        <v>451</v>
      </c>
      <c r="E21" s="359"/>
      <c r="F21" s="349"/>
      <c r="G21" s="675" t="s">
        <v>252</v>
      </c>
      <c r="H21" s="391"/>
      <c r="I21" s="361" t="s">
        <v>269</v>
      </c>
      <c r="J21" s="349"/>
      <c r="K21" s="349"/>
      <c r="L21" s="349"/>
      <c r="M21" s="349"/>
      <c r="N21" s="349"/>
      <c r="O21" s="349"/>
      <c r="P21" s="349"/>
      <c r="Q21" s="349"/>
      <c r="R21" s="349"/>
      <c r="S21" s="349"/>
      <c r="T21" s="349"/>
      <c r="U21" s="349"/>
      <c r="V21" s="349"/>
      <c r="W21" s="349"/>
      <c r="X21" s="349"/>
      <c r="Y21" s="349"/>
      <c r="Z21" s="349"/>
    </row>
    <row r="22" spans="2:26" ht="45" customHeight="1" thickBot="1" x14ac:dyDescent="0.3">
      <c r="B22" s="663"/>
      <c r="C22" s="667"/>
      <c r="D22" s="677" t="str">
        <f>IF(E21="hourly","Enter the number of hours a week the borrower works in the pink box."," ")</f>
        <v xml:space="preserve"> </v>
      </c>
      <c r="E22" s="678"/>
      <c r="F22" s="363"/>
      <c r="G22" s="676"/>
      <c r="H22" s="354"/>
      <c r="I22" s="355" t="s">
        <v>270</v>
      </c>
      <c r="J22" s="349"/>
      <c r="K22" s="349"/>
      <c r="L22" s="349"/>
      <c r="M22" s="349"/>
      <c r="N22" s="349"/>
      <c r="O22" s="349"/>
      <c r="P22" s="349"/>
      <c r="Q22" s="349"/>
      <c r="R22" s="349"/>
      <c r="S22" s="349"/>
      <c r="T22" s="349"/>
      <c r="U22" s="349"/>
      <c r="V22" s="349"/>
      <c r="W22" s="349"/>
      <c r="X22" s="349"/>
      <c r="Y22" s="349"/>
      <c r="Z22" s="349"/>
    </row>
    <row r="23" spans="2:26" ht="15.75" customHeight="1" thickBot="1" x14ac:dyDescent="0.3">
      <c r="B23" s="353" t="s">
        <v>253</v>
      </c>
      <c r="C23" s="392"/>
      <c r="D23" s="367" t="s">
        <v>254</v>
      </c>
      <c r="E23" s="393"/>
      <c r="F23" s="394" t="s">
        <v>255</v>
      </c>
      <c r="G23" s="395" t="str">
        <f>IF(C23=0," ",((DAY(DATE(YEAR(C23),MONTH(C23)+1,0)-(DAY(C23)-1))/DAY(DATE(YEAR(C23),MONTH(C23)+1,0))))+DAY(E23)/(DAY(DATE(YEAR(E23),MONTH(E23)+1,0)))+K28)</f>
        <v xml:space="preserve"> </v>
      </c>
      <c r="H23" s="349"/>
      <c r="I23" s="396"/>
      <c r="J23" s="349"/>
      <c r="K23" s="372">
        <f>DAY(DATE(YEAR(C23),MONTH(C23)+1,0))-DAY(C23)+1</f>
        <v>32</v>
      </c>
      <c r="L23" s="373">
        <f>DAY(DATE(YEAR(C23),MONTH(C23)+1,0))</f>
        <v>31</v>
      </c>
      <c r="M23" s="161">
        <f>+K23/L23</f>
        <v>1.032258064516129</v>
      </c>
      <c r="N23" s="349"/>
      <c r="O23" s="349"/>
      <c r="P23" s="349"/>
      <c r="Q23" s="349"/>
      <c r="R23" s="349"/>
      <c r="S23" s="349"/>
      <c r="T23" s="349"/>
      <c r="U23" s="349"/>
      <c r="V23" s="349"/>
      <c r="W23" s="349"/>
      <c r="X23" s="349"/>
      <c r="Y23" s="349"/>
      <c r="Z23" s="349"/>
    </row>
    <row r="24" spans="2:26" ht="15.75" customHeight="1" x14ac:dyDescent="0.25">
      <c r="B24" s="659" t="s">
        <v>256</v>
      </c>
      <c r="C24" s="660"/>
      <c r="D24" s="374"/>
      <c r="E24" s="679" t="s">
        <v>71</v>
      </c>
      <c r="F24" s="687"/>
      <c r="G24" s="687"/>
      <c r="H24" s="397" t="s">
        <v>272</v>
      </c>
      <c r="I24" s="398" t="s">
        <v>63</v>
      </c>
      <c r="J24" s="349"/>
      <c r="K24" s="373">
        <f>DAY(E23)</f>
        <v>0</v>
      </c>
      <c r="L24" s="373">
        <f>DAY(DATE(YEAR(E23),MONTH(E23)+1,0))</f>
        <v>31</v>
      </c>
      <c r="M24" s="161">
        <f>+K24/L24</f>
        <v>0</v>
      </c>
      <c r="N24" s="349"/>
      <c r="O24" s="349"/>
      <c r="P24" s="349"/>
      <c r="Q24" s="349"/>
      <c r="R24" s="349"/>
      <c r="S24" s="349"/>
      <c r="T24" s="349"/>
      <c r="U24" s="349"/>
      <c r="V24" s="349"/>
      <c r="W24" s="349"/>
      <c r="X24" s="349"/>
      <c r="Y24" s="349"/>
      <c r="Z24" s="349"/>
    </row>
    <row r="25" spans="2:26" ht="15.75" customHeight="1" x14ac:dyDescent="0.25">
      <c r="B25" s="661"/>
      <c r="C25" s="662"/>
      <c r="D25" s="377" t="s">
        <v>475</v>
      </c>
      <c r="E25" s="681">
        <v>0</v>
      </c>
      <c r="F25" s="682"/>
      <c r="G25" s="682"/>
      <c r="H25" s="378"/>
      <c r="I25" s="399">
        <f>IF(H25&lt;&gt;"",E25/H25,0)</f>
        <v>0</v>
      </c>
      <c r="J25" s="349"/>
      <c r="K25" s="380">
        <f>+E23-C23</f>
        <v>0</v>
      </c>
      <c r="M25" s="161">
        <f>+M24+M23</f>
        <v>1.032258064516129</v>
      </c>
      <c r="N25" s="349"/>
      <c r="O25" s="349"/>
      <c r="P25" s="349"/>
      <c r="Q25" s="349"/>
      <c r="R25" s="349"/>
      <c r="S25" s="349"/>
      <c r="T25" s="349"/>
      <c r="U25" s="349"/>
      <c r="V25" s="349"/>
      <c r="W25" s="349"/>
      <c r="X25" s="349"/>
      <c r="Y25" s="349"/>
      <c r="Z25" s="349"/>
    </row>
    <row r="26" spans="2:26" ht="15.75" customHeight="1" x14ac:dyDescent="0.25">
      <c r="B26" s="661"/>
      <c r="C26" s="662"/>
      <c r="D26" s="381">
        <v>2019</v>
      </c>
      <c r="E26" s="681">
        <v>0</v>
      </c>
      <c r="F26" s="683"/>
      <c r="G26" s="683"/>
      <c r="H26" s="378"/>
      <c r="I26" s="399">
        <f>IF(H26&lt;&gt;"",E26/H26,0)</f>
        <v>0</v>
      </c>
      <c r="J26" s="349"/>
      <c r="K26" s="382">
        <f>+K25-K24-K23</f>
        <v>-32</v>
      </c>
      <c r="N26" s="349"/>
      <c r="O26" s="349"/>
      <c r="P26" s="349"/>
      <c r="Q26" s="349"/>
      <c r="R26" s="349"/>
      <c r="S26" s="349"/>
      <c r="T26" s="349"/>
      <c r="U26" s="349"/>
      <c r="V26" s="349"/>
      <c r="W26" s="349"/>
      <c r="X26" s="349"/>
      <c r="Y26" s="349"/>
      <c r="Z26" s="349"/>
    </row>
    <row r="27" spans="2:26" ht="15.75" customHeight="1" x14ac:dyDescent="0.25">
      <c r="B27" s="661"/>
      <c r="C27" s="662"/>
      <c r="D27" s="383">
        <v>2018</v>
      </c>
      <c r="E27" s="684">
        <v>0</v>
      </c>
      <c r="F27" s="685"/>
      <c r="G27" s="686"/>
      <c r="H27" s="384"/>
      <c r="I27" s="399">
        <f>IF(H27&lt;&gt;"",E27/H27,0)</f>
        <v>0</v>
      </c>
      <c r="K27" s="161">
        <f>+K26/30.1</f>
        <v>-1.0631229235880397</v>
      </c>
      <c r="N27" s="349"/>
      <c r="O27" s="349"/>
      <c r="P27" s="349"/>
      <c r="Q27" s="349"/>
      <c r="R27" s="349"/>
      <c r="S27" s="349"/>
      <c r="T27" s="349"/>
      <c r="U27" s="349"/>
      <c r="V27" s="349"/>
      <c r="W27" s="349"/>
      <c r="X27" s="349"/>
      <c r="Y27" s="349"/>
      <c r="Z27" s="349"/>
    </row>
    <row r="28" spans="2:26" ht="15.75" customHeight="1" thickBot="1" x14ac:dyDescent="0.3">
      <c r="B28" s="663"/>
      <c r="C28" s="664"/>
      <c r="D28" s="385" t="s">
        <v>180</v>
      </c>
      <c r="E28" s="694">
        <f>IF(E26+E25+E27&lt;&gt;0,E25+E26+E27,0)</f>
        <v>0</v>
      </c>
      <c r="F28" s="695"/>
      <c r="G28" s="695"/>
      <c r="H28" s="400" t="str">
        <f>IF(H26+H25+H27&lt;&gt;0,SUM(H25:H27),"")</f>
        <v/>
      </c>
      <c r="I28" s="399">
        <f>IF(H28&lt;&gt;"",E28/H28,0)</f>
        <v>0</v>
      </c>
      <c r="K28" s="161">
        <f>ROUND(K27,0)</f>
        <v>-1</v>
      </c>
      <c r="N28" s="349"/>
      <c r="O28" s="349"/>
      <c r="P28" s="349"/>
      <c r="Q28" s="349"/>
      <c r="R28" s="349"/>
      <c r="S28" s="349"/>
      <c r="T28" s="349"/>
      <c r="U28" s="349"/>
      <c r="V28" s="349"/>
      <c r="W28" s="349"/>
      <c r="X28" s="349"/>
      <c r="Y28" s="349"/>
      <c r="Z28" s="349"/>
    </row>
    <row r="29" spans="2:26" ht="15.75" customHeight="1" thickBot="1" x14ac:dyDescent="0.3">
      <c r="B29" s="659" t="s">
        <v>237</v>
      </c>
      <c r="C29" s="665"/>
      <c r="D29" s="356" t="s">
        <v>250</v>
      </c>
      <c r="E29" s="668" t="s">
        <v>251</v>
      </c>
      <c r="F29" s="668"/>
      <c r="G29" s="669"/>
      <c r="H29" s="668" t="s">
        <v>63</v>
      </c>
      <c r="I29" s="672"/>
      <c r="J29" s="349"/>
      <c r="K29" s="349"/>
      <c r="L29" s="349"/>
      <c r="M29" s="349"/>
      <c r="N29" s="349"/>
      <c r="O29" s="349"/>
      <c r="P29" s="349"/>
      <c r="Q29" s="349"/>
      <c r="R29" s="349"/>
      <c r="S29" s="349"/>
      <c r="T29" s="349"/>
      <c r="U29" s="349"/>
      <c r="V29" s="349"/>
      <c r="W29" s="349"/>
      <c r="X29" s="349"/>
      <c r="Y29" s="349"/>
      <c r="Z29" s="349"/>
    </row>
    <row r="30" spans="2:26" ht="15.75" customHeight="1" thickBot="1" x14ac:dyDescent="0.3">
      <c r="B30" s="661"/>
      <c r="C30" s="666"/>
      <c r="D30" s="357">
        <v>0</v>
      </c>
      <c r="E30" s="688" t="str">
        <f>IF(E31="hourly",TEXT(D30,"$##,#")&amp;"  x  "&amp;TEXT(F32,0)&amp;" x  52  /  12",IF(E31="weekly",TEXT(D30,"$##,#")&amp;"  x  52  /  12",IF(E31="every two weeks",TEXT(D30,"$##,#")&amp;"    x   26  /  12",IF(E31="twice a month",TEXT(D30,"$##,#")&amp;"*24 / 12",IF(E31="monthly",TEXT(D30,"$##,#"),IF(E31="annually",TEXT(D30,"$##,#")&amp;"  / 12",""))))))</f>
        <v/>
      </c>
      <c r="F30" s="689"/>
      <c r="G30" s="690"/>
      <c r="H30" s="702" t="str">
        <f>IF(E31="hourly",D30*F32*52/12,IF(E31="every two weeks",D30*26/12,IF(E31="weekly",D30*52/12,IF(E31="twice a month",D30*24/12,IF(E31="monthly",D30,IF(E31="annually",D30/12,""))))))</f>
        <v/>
      </c>
      <c r="I30" s="703"/>
      <c r="J30" s="349"/>
      <c r="K30" s="349"/>
      <c r="L30" s="349"/>
      <c r="M30" s="349"/>
      <c r="N30" s="349"/>
      <c r="O30" s="349"/>
      <c r="P30" s="349"/>
      <c r="Q30" s="349"/>
      <c r="R30" s="349"/>
      <c r="S30" s="349"/>
      <c r="T30" s="349"/>
      <c r="U30" s="349"/>
      <c r="V30" s="349"/>
      <c r="W30" s="349"/>
      <c r="X30" s="349"/>
      <c r="Y30" s="349"/>
      <c r="Z30" s="349"/>
    </row>
    <row r="31" spans="2:26" ht="67.5" customHeight="1" thickBot="1" x14ac:dyDescent="0.3">
      <c r="B31" s="661"/>
      <c r="C31" s="666"/>
      <c r="D31" s="390" t="s">
        <v>451</v>
      </c>
      <c r="E31" s="359"/>
      <c r="F31" s="349"/>
      <c r="G31" s="675" t="s">
        <v>252</v>
      </c>
      <c r="H31" s="391"/>
      <c r="I31" s="361" t="s">
        <v>269</v>
      </c>
      <c r="J31" s="349"/>
      <c r="K31" s="349"/>
      <c r="L31" s="349"/>
      <c r="M31" s="349"/>
      <c r="N31" s="349"/>
      <c r="O31" s="349"/>
      <c r="P31" s="349"/>
      <c r="Q31" s="349"/>
      <c r="R31" s="349"/>
      <c r="S31" s="349"/>
      <c r="T31" s="349"/>
      <c r="U31" s="349"/>
      <c r="V31" s="349"/>
      <c r="W31" s="349"/>
      <c r="X31" s="349"/>
      <c r="Y31" s="349"/>
      <c r="Z31" s="349"/>
    </row>
    <row r="32" spans="2:26" ht="45" customHeight="1" thickBot="1" x14ac:dyDescent="0.3">
      <c r="B32" s="663"/>
      <c r="C32" s="667"/>
      <c r="D32" s="677" t="str">
        <f>IF(E10="hourly","Enter the number of hours a week the borrower works in the pink box."," ")</f>
        <v xml:space="preserve"> </v>
      </c>
      <c r="E32" s="678"/>
      <c r="F32" s="363"/>
      <c r="G32" s="676"/>
      <c r="H32" s="354"/>
      <c r="I32" s="355" t="s">
        <v>270</v>
      </c>
      <c r="J32" s="349"/>
      <c r="K32" s="349"/>
      <c r="L32" s="349"/>
      <c r="M32" s="349"/>
      <c r="N32" s="349"/>
      <c r="O32" s="349"/>
      <c r="P32" s="349"/>
      <c r="Q32" s="349"/>
      <c r="R32" s="349"/>
      <c r="S32" s="349"/>
      <c r="T32" s="349"/>
      <c r="U32" s="349"/>
      <c r="V32" s="349"/>
      <c r="W32" s="349"/>
      <c r="X32" s="349"/>
      <c r="Y32" s="349"/>
      <c r="Z32" s="349"/>
    </row>
    <row r="33" spans="2:26" ht="15.75" customHeight="1" thickBot="1" x14ac:dyDescent="0.3">
      <c r="B33" s="353" t="s">
        <v>253</v>
      </c>
      <c r="C33" s="392"/>
      <c r="D33" s="365" t="s">
        <v>254</v>
      </c>
      <c r="E33" s="393"/>
      <c r="F33" s="394" t="s">
        <v>255</v>
      </c>
      <c r="G33" s="395" t="str">
        <f>IF(C33=0," ",((DAY(DATE(YEAR(C33),MONTH(C33)+1,0)-(DAY(C33)-1))/DAY(DATE(YEAR(C33),MONTH(C33)+1,0))))+DAY(E33)/(DAY(DATE(YEAR(E33),MONTH(E33)+1,0)))+K38)</f>
        <v xml:space="preserve"> </v>
      </c>
      <c r="H33" s="349"/>
      <c r="I33" s="396"/>
      <c r="J33" s="349"/>
      <c r="K33" s="372">
        <f>DAY(DATE(YEAR(C33),MONTH(C33)+1,0))-DAY(C33)+1</f>
        <v>32</v>
      </c>
      <c r="L33" s="373">
        <f>DAY(DATE(YEAR(C33),MONTH(C33)+1,0))</f>
        <v>31</v>
      </c>
      <c r="M33" s="161">
        <f>+K33/L33</f>
        <v>1.032258064516129</v>
      </c>
      <c r="N33" s="349"/>
      <c r="O33" s="349"/>
      <c r="P33" s="349"/>
      <c r="Q33" s="349"/>
      <c r="R33" s="349"/>
      <c r="S33" s="349"/>
      <c r="T33" s="349"/>
      <c r="U33" s="349"/>
      <c r="V33" s="349"/>
      <c r="W33" s="349"/>
      <c r="X33" s="349"/>
      <c r="Y33" s="349"/>
      <c r="Z33" s="349"/>
    </row>
    <row r="34" spans="2:26" ht="15.75" customHeight="1" x14ac:dyDescent="0.25">
      <c r="B34" s="659" t="s">
        <v>256</v>
      </c>
      <c r="C34" s="660"/>
      <c r="D34" s="374"/>
      <c r="E34" s="679" t="s">
        <v>71</v>
      </c>
      <c r="F34" s="687"/>
      <c r="G34" s="687"/>
      <c r="H34" s="397" t="s">
        <v>272</v>
      </c>
      <c r="I34" s="398" t="s">
        <v>63</v>
      </c>
      <c r="J34" s="349"/>
      <c r="K34" s="373">
        <f>DAY(E33)</f>
        <v>0</v>
      </c>
      <c r="L34" s="373">
        <f>DAY(DATE(YEAR(E33),MONTH(E33)+1,0))</f>
        <v>31</v>
      </c>
      <c r="M34" s="161">
        <f>+K34/L34</f>
        <v>0</v>
      </c>
      <c r="N34" s="349"/>
      <c r="O34" s="349"/>
      <c r="P34" s="349"/>
      <c r="Q34" s="349"/>
      <c r="R34" s="349"/>
      <c r="S34" s="349"/>
      <c r="T34" s="349"/>
      <c r="U34" s="349"/>
      <c r="V34" s="349"/>
      <c r="W34" s="349"/>
      <c r="X34" s="349"/>
      <c r="Y34" s="349"/>
      <c r="Z34" s="349"/>
    </row>
    <row r="35" spans="2:26" ht="15.75" customHeight="1" x14ac:dyDescent="0.25">
      <c r="B35" s="661"/>
      <c r="C35" s="662"/>
      <c r="D35" s="377" t="s">
        <v>475</v>
      </c>
      <c r="E35" s="681">
        <v>0</v>
      </c>
      <c r="F35" s="682"/>
      <c r="G35" s="682"/>
      <c r="H35" s="378"/>
      <c r="I35" s="399">
        <f>IF(H35&lt;&gt;"",E35/H35,0)</f>
        <v>0</v>
      </c>
      <c r="J35" s="349"/>
      <c r="K35" s="380">
        <f>+E33-C33</f>
        <v>0</v>
      </c>
      <c r="M35" s="161">
        <f>+M34+M33</f>
        <v>1.032258064516129</v>
      </c>
      <c r="N35" s="349"/>
      <c r="O35" s="349"/>
      <c r="P35" s="349"/>
      <c r="Q35" s="349"/>
      <c r="R35" s="349"/>
      <c r="S35" s="349"/>
      <c r="T35" s="349"/>
      <c r="U35" s="349"/>
      <c r="V35" s="349"/>
      <c r="W35" s="349"/>
      <c r="X35" s="349"/>
      <c r="Y35" s="349"/>
      <c r="Z35" s="349"/>
    </row>
    <row r="36" spans="2:26" ht="15.75" customHeight="1" x14ac:dyDescent="0.25">
      <c r="B36" s="661"/>
      <c r="C36" s="662"/>
      <c r="D36" s="381">
        <v>2019</v>
      </c>
      <c r="E36" s="681">
        <v>0</v>
      </c>
      <c r="F36" s="683"/>
      <c r="G36" s="683"/>
      <c r="H36" s="378"/>
      <c r="I36" s="399">
        <f>IF(H36&lt;&gt;"",E36/H36,0)</f>
        <v>0</v>
      </c>
      <c r="J36" s="349"/>
      <c r="K36" s="382">
        <f>+K35-K34-K33</f>
        <v>-32</v>
      </c>
      <c r="N36" s="349"/>
      <c r="O36" s="349"/>
      <c r="P36" s="349"/>
      <c r="Q36" s="349"/>
      <c r="R36" s="349"/>
      <c r="S36" s="349"/>
      <c r="T36" s="349"/>
      <c r="U36" s="349"/>
      <c r="V36" s="349"/>
      <c r="W36" s="349"/>
      <c r="X36" s="349"/>
      <c r="Y36" s="349"/>
      <c r="Z36" s="349"/>
    </row>
    <row r="37" spans="2:26" ht="15.75" customHeight="1" x14ac:dyDescent="0.25">
      <c r="B37" s="661"/>
      <c r="C37" s="662"/>
      <c r="D37" s="383">
        <v>2018</v>
      </c>
      <c r="E37" s="684">
        <v>0</v>
      </c>
      <c r="F37" s="685"/>
      <c r="G37" s="686"/>
      <c r="H37" s="384"/>
      <c r="I37" s="399">
        <f>IF(H37&lt;&gt;"",E37/H37,0)</f>
        <v>0</v>
      </c>
      <c r="J37" s="349"/>
      <c r="K37" s="161">
        <f>+K36/30.1</f>
        <v>-1.0631229235880397</v>
      </c>
      <c r="N37" s="349"/>
      <c r="O37" s="349"/>
      <c r="P37" s="349"/>
      <c r="Q37" s="349"/>
      <c r="R37" s="349"/>
      <c r="S37" s="349"/>
      <c r="T37" s="349"/>
      <c r="U37" s="349"/>
      <c r="V37" s="349"/>
      <c r="W37" s="349"/>
      <c r="X37" s="349"/>
      <c r="Y37" s="349"/>
      <c r="Z37" s="349"/>
    </row>
    <row r="38" spans="2:26" ht="15.75" customHeight="1" thickBot="1" x14ac:dyDescent="0.3">
      <c r="B38" s="663"/>
      <c r="C38" s="664"/>
      <c r="D38" s="385" t="s">
        <v>180</v>
      </c>
      <c r="E38" s="694">
        <f>IF(E35+E36+E37&lt;&gt;0,E35+E36+E37,0)</f>
        <v>0</v>
      </c>
      <c r="F38" s="695"/>
      <c r="G38" s="695"/>
      <c r="H38" s="400" t="str">
        <f>IF(H36+H35+H37&lt;&gt;0,SUM(H35:H37),"")</f>
        <v/>
      </c>
      <c r="I38" s="399">
        <f>IF(H38&lt;&gt;"",E38/H38,0)</f>
        <v>0</v>
      </c>
      <c r="J38" s="349"/>
      <c r="K38" s="161">
        <f>ROUND(K37,0)</f>
        <v>-1</v>
      </c>
      <c r="N38" s="349"/>
      <c r="O38" s="349"/>
      <c r="P38" s="349"/>
      <c r="Q38" s="349"/>
      <c r="R38" s="349"/>
      <c r="S38" s="349"/>
      <c r="T38" s="349"/>
      <c r="U38" s="349"/>
      <c r="V38" s="349"/>
      <c r="W38" s="349"/>
      <c r="X38" s="349"/>
      <c r="Y38" s="349"/>
      <c r="Z38" s="349"/>
    </row>
    <row r="39" spans="2:26" ht="15.75" customHeight="1" thickBot="1" x14ac:dyDescent="0.3">
      <c r="B39" s="659" t="s">
        <v>237</v>
      </c>
      <c r="C39" s="665"/>
      <c r="D39" s="356" t="s">
        <v>250</v>
      </c>
      <c r="E39" s="668" t="s">
        <v>251</v>
      </c>
      <c r="F39" s="668"/>
      <c r="G39" s="669"/>
      <c r="H39" s="668" t="s">
        <v>63</v>
      </c>
      <c r="I39" s="672"/>
      <c r="J39" s="349"/>
      <c r="K39" s="349"/>
      <c r="L39" s="349"/>
      <c r="M39" s="349"/>
      <c r="N39" s="349"/>
      <c r="O39" s="349"/>
      <c r="P39" s="349"/>
      <c r="Q39" s="349"/>
      <c r="R39" s="349"/>
      <c r="S39" s="349"/>
      <c r="T39" s="349"/>
      <c r="U39" s="349"/>
      <c r="V39" s="349"/>
      <c r="W39" s="349"/>
      <c r="X39" s="349"/>
      <c r="Y39" s="349"/>
      <c r="Z39" s="349"/>
    </row>
    <row r="40" spans="2:26" ht="15.75" customHeight="1" thickBot="1" x14ac:dyDescent="0.3">
      <c r="B40" s="661"/>
      <c r="C40" s="666"/>
      <c r="D40" s="357">
        <v>0</v>
      </c>
      <c r="E40" s="691" t="str">
        <f>IF(E41="hourly",TEXT(D40,"$##,#")&amp;"  x  "&amp;TEXT(F42,0)&amp;" x  52  /  12",IF(E41="weekly",TEXT(D40,"$##,#")&amp;"  x  52  /  12",IF(E41="every two weeks",TEXT(D40,"$##,#")&amp;"    x   26  /  12",IF(E41="twice a month",TEXT(D40,"$##,#")&amp;"*24 / 12",IF(E41="monthly",TEXT(D40,"$##,#"),IF(E41="annually",TEXT(D40,"$##,#")&amp;"  / 12",""))))))</f>
        <v/>
      </c>
      <c r="F40" s="692"/>
      <c r="G40" s="693"/>
      <c r="H40" s="696" t="str">
        <f>IF(E41="hourly",D40*F42*52/12,IF(E41="every two weeks",D40*26/12,IF(E41="weekly",D40*52/12,IF(E41="twice a month",D40*24/12,IF(E41="monthly",D40,IF(E41="annually",D40/12,""))))))</f>
        <v/>
      </c>
      <c r="I40" s="697"/>
      <c r="J40" s="349"/>
      <c r="K40" s="349"/>
      <c r="L40" s="349"/>
      <c r="M40" s="349"/>
      <c r="N40" s="349"/>
      <c r="O40" s="349"/>
      <c r="P40" s="349"/>
      <c r="Q40" s="349"/>
      <c r="R40" s="349"/>
      <c r="S40" s="349"/>
      <c r="T40" s="349"/>
      <c r="U40" s="349"/>
      <c r="V40" s="349"/>
      <c r="W40" s="349"/>
      <c r="X40" s="349"/>
      <c r="Y40" s="349"/>
      <c r="Z40" s="349"/>
    </row>
    <row r="41" spans="2:26" ht="66" customHeight="1" thickBot="1" x14ac:dyDescent="0.3">
      <c r="B41" s="661"/>
      <c r="C41" s="666"/>
      <c r="D41" s="390" t="s">
        <v>451</v>
      </c>
      <c r="E41" s="359"/>
      <c r="F41" s="349"/>
      <c r="G41" s="675" t="s">
        <v>252</v>
      </c>
      <c r="H41" s="391"/>
      <c r="I41" s="361" t="s">
        <v>269</v>
      </c>
      <c r="J41" s="349"/>
      <c r="K41" s="349"/>
      <c r="L41" s="349"/>
      <c r="M41" s="349"/>
      <c r="N41" s="349"/>
      <c r="O41" s="349"/>
      <c r="P41" s="349"/>
      <c r="Q41" s="349"/>
      <c r="R41" s="349"/>
      <c r="S41" s="349"/>
      <c r="T41" s="349"/>
      <c r="U41" s="349"/>
      <c r="V41" s="349"/>
      <c r="W41" s="349"/>
      <c r="X41" s="349"/>
      <c r="Y41" s="349"/>
      <c r="Z41" s="349"/>
    </row>
    <row r="42" spans="2:26" ht="45" customHeight="1" thickBot="1" x14ac:dyDescent="0.3">
      <c r="B42" s="663"/>
      <c r="C42" s="667"/>
      <c r="D42" s="677" t="str">
        <f>IF(E10="hourly","Enter the number of hours a week the borrower works in the pink box."," ")</f>
        <v xml:space="preserve"> </v>
      </c>
      <c r="E42" s="678"/>
      <c r="F42" s="363"/>
      <c r="G42" s="676"/>
      <c r="H42" s="354"/>
      <c r="I42" s="355" t="s">
        <v>270</v>
      </c>
      <c r="J42" s="349"/>
      <c r="K42" s="349"/>
      <c r="L42" s="349"/>
      <c r="M42" s="349"/>
      <c r="N42" s="349"/>
      <c r="O42" s="349"/>
      <c r="P42" s="349"/>
      <c r="Q42" s="349"/>
      <c r="R42" s="349"/>
      <c r="S42" s="349"/>
      <c r="T42" s="349"/>
      <c r="U42" s="349"/>
      <c r="V42" s="349"/>
      <c r="W42" s="349"/>
      <c r="X42" s="349"/>
      <c r="Y42" s="349"/>
      <c r="Z42" s="349"/>
    </row>
    <row r="43" spans="2:26" s="349" customFormat="1" ht="15.75" customHeight="1" thickBot="1" x14ac:dyDescent="0.3">
      <c r="B43" s="353" t="s">
        <v>253</v>
      </c>
      <c r="C43" s="392"/>
      <c r="D43" s="365" t="s">
        <v>254</v>
      </c>
      <c r="E43" s="393"/>
      <c r="F43" s="394" t="s">
        <v>255</v>
      </c>
      <c r="G43" s="395" t="str">
        <f>IF(C43=0," ",((DAY(DATE(YEAR(C43),MONTH(C43)+1,0)-(DAY(C43)-1))/DAY(DATE(YEAR(C43),MONTH(C43)+1,0))))+DAY(E43)/(DAY(DATE(YEAR(E43),MONTH(E43)+1,0)))+K48)</f>
        <v xml:space="preserve"> </v>
      </c>
      <c r="I43" s="396"/>
      <c r="K43" s="362">
        <f>DAY(DATE(YEAR(C43),MONTH(C43)+1,0))-DAY(C43)+1</f>
        <v>32</v>
      </c>
      <c r="L43" s="395">
        <f>DAY(DATE(YEAR(C43),MONTH(C43)+1,0))</f>
        <v>31</v>
      </c>
      <c r="M43" s="349">
        <f>+K43/L43</f>
        <v>1.032258064516129</v>
      </c>
    </row>
    <row r="44" spans="2:26" ht="15.75" customHeight="1" x14ac:dyDescent="0.25">
      <c r="B44" s="659" t="s">
        <v>256</v>
      </c>
      <c r="C44" s="660"/>
      <c r="D44" s="374"/>
      <c r="E44" s="679" t="s">
        <v>71</v>
      </c>
      <c r="F44" s="687"/>
      <c r="G44" s="687"/>
      <c r="H44" s="397" t="s">
        <v>272</v>
      </c>
      <c r="I44" s="398" t="s">
        <v>63</v>
      </c>
      <c r="J44" s="349"/>
      <c r="K44" s="373">
        <f>DAY(E43)</f>
        <v>0</v>
      </c>
      <c r="L44" s="373">
        <f>DAY(DATE(YEAR(E43),MONTH(E43)+1,0))</f>
        <v>31</v>
      </c>
      <c r="M44" s="161">
        <f>+K44/L44</f>
        <v>0</v>
      </c>
      <c r="N44" s="349"/>
      <c r="O44" s="349"/>
      <c r="P44" s="349"/>
      <c r="Q44" s="349"/>
      <c r="R44" s="349"/>
      <c r="S44" s="349"/>
      <c r="T44" s="349"/>
      <c r="U44" s="349"/>
      <c r="V44" s="349"/>
      <c r="W44" s="349"/>
      <c r="X44" s="349"/>
      <c r="Y44" s="349"/>
      <c r="Z44" s="349"/>
    </row>
    <row r="45" spans="2:26" ht="15.75" customHeight="1" x14ac:dyDescent="0.25">
      <c r="B45" s="661"/>
      <c r="C45" s="662"/>
      <c r="D45" s="377" t="s">
        <v>475</v>
      </c>
      <c r="E45" s="681">
        <v>0</v>
      </c>
      <c r="F45" s="682"/>
      <c r="G45" s="682"/>
      <c r="H45" s="378"/>
      <c r="I45" s="399">
        <f>IF(H45&lt;&gt;"",E45/H45,0)</f>
        <v>0</v>
      </c>
      <c r="J45" s="349"/>
      <c r="K45" s="380">
        <f>+E43-C43</f>
        <v>0</v>
      </c>
      <c r="M45" s="161">
        <f>+M44+M43</f>
        <v>1.032258064516129</v>
      </c>
      <c r="N45" s="349"/>
      <c r="O45" s="349"/>
      <c r="P45" s="349"/>
      <c r="Q45" s="349"/>
      <c r="R45" s="349"/>
      <c r="S45" s="349"/>
      <c r="T45" s="349"/>
      <c r="U45" s="349"/>
      <c r="V45" s="349"/>
      <c r="W45" s="349"/>
      <c r="X45" s="349"/>
      <c r="Y45" s="349"/>
      <c r="Z45" s="349"/>
    </row>
    <row r="46" spans="2:26" ht="15.75" customHeight="1" x14ac:dyDescent="0.25">
      <c r="B46" s="661"/>
      <c r="C46" s="662"/>
      <c r="D46" s="381">
        <v>2019</v>
      </c>
      <c r="E46" s="681">
        <v>0</v>
      </c>
      <c r="F46" s="683"/>
      <c r="G46" s="683"/>
      <c r="H46" s="378"/>
      <c r="I46" s="399">
        <f>IF(H46&lt;&gt;"",E46/H46,0)</f>
        <v>0</v>
      </c>
      <c r="J46" s="349"/>
      <c r="K46" s="382">
        <f>+K45-K44-K43</f>
        <v>-32</v>
      </c>
      <c r="N46" s="349"/>
      <c r="O46" s="349"/>
      <c r="P46" s="349"/>
      <c r="Q46" s="349"/>
      <c r="R46" s="349"/>
      <c r="S46" s="349"/>
      <c r="T46" s="349"/>
      <c r="U46" s="349"/>
      <c r="V46" s="349"/>
      <c r="W46" s="349"/>
      <c r="X46" s="349"/>
      <c r="Y46" s="349"/>
      <c r="Z46" s="349"/>
    </row>
    <row r="47" spans="2:26" ht="15.75" customHeight="1" x14ac:dyDescent="0.25">
      <c r="B47" s="661"/>
      <c r="C47" s="662"/>
      <c r="D47" s="383">
        <v>2018</v>
      </c>
      <c r="E47" s="684">
        <v>0</v>
      </c>
      <c r="F47" s="685"/>
      <c r="G47" s="686"/>
      <c r="H47" s="384"/>
      <c r="I47" s="399">
        <f>IF(H47&lt;&gt;"",E47/H47,0)</f>
        <v>0</v>
      </c>
      <c r="J47" s="349"/>
      <c r="K47" s="161">
        <f>+K46/30.1</f>
        <v>-1.0631229235880397</v>
      </c>
      <c r="N47" s="349"/>
      <c r="O47" s="349"/>
      <c r="P47" s="349"/>
      <c r="Q47" s="349"/>
      <c r="R47" s="349"/>
      <c r="S47" s="349"/>
      <c r="T47" s="349"/>
      <c r="U47" s="349"/>
      <c r="V47" s="349"/>
      <c r="W47" s="349"/>
      <c r="X47" s="349"/>
      <c r="Y47" s="349"/>
      <c r="Z47" s="349"/>
    </row>
    <row r="48" spans="2:26" ht="15.75" customHeight="1" thickBot="1" x14ac:dyDescent="0.3">
      <c r="B48" s="663"/>
      <c r="C48" s="664"/>
      <c r="D48" s="385" t="s">
        <v>180</v>
      </c>
      <c r="E48" s="698">
        <f>IF(E45+E46+E47&lt;&gt;0,E45+E46+E47,0)</f>
        <v>0</v>
      </c>
      <c r="F48" s="699"/>
      <c r="G48" s="699"/>
      <c r="H48" s="400" t="str">
        <f>IF(H46+H45+H47&lt;&gt;0,SUM(H45:H47),"")</f>
        <v/>
      </c>
      <c r="I48" s="401">
        <f>IF(H48&lt;&gt;"",E48/H48,0)</f>
        <v>0</v>
      </c>
      <c r="J48" s="349"/>
      <c r="K48" s="161">
        <f>ROUND(K47,0)</f>
        <v>-1</v>
      </c>
      <c r="N48" s="349"/>
      <c r="O48" s="349"/>
      <c r="P48" s="349"/>
      <c r="Q48" s="349"/>
      <c r="R48" s="349"/>
      <c r="S48" s="349"/>
      <c r="T48" s="349"/>
      <c r="U48" s="349"/>
      <c r="V48" s="349"/>
      <c r="W48" s="349"/>
      <c r="X48" s="349"/>
      <c r="Y48" s="349"/>
      <c r="Z48" s="349"/>
    </row>
    <row r="49" spans="2:9" ht="19.5" thickBot="1" x14ac:dyDescent="0.3">
      <c r="B49" s="647" t="s">
        <v>228</v>
      </c>
      <c r="C49" s="648"/>
      <c r="D49" s="648"/>
      <c r="E49" s="648"/>
      <c r="F49" s="648"/>
      <c r="G49" s="648"/>
      <c r="H49" s="648"/>
      <c r="I49" s="649"/>
    </row>
    <row r="50" spans="2:9" ht="15.75" customHeight="1" x14ac:dyDescent="0.25">
      <c r="B50" s="650"/>
      <c r="C50" s="651"/>
      <c r="D50" s="651"/>
      <c r="E50" s="651"/>
      <c r="F50" s="651"/>
      <c r="G50" s="651"/>
      <c r="H50" s="651"/>
      <c r="I50" s="652"/>
    </row>
    <row r="51" spans="2:9" ht="15.75" customHeight="1" x14ac:dyDescent="0.25">
      <c r="B51" s="653"/>
      <c r="C51" s="654"/>
      <c r="D51" s="654"/>
      <c r="E51" s="654"/>
      <c r="F51" s="654"/>
      <c r="G51" s="654"/>
      <c r="H51" s="654"/>
      <c r="I51" s="655"/>
    </row>
    <row r="52" spans="2:9" x14ac:dyDescent="0.25">
      <c r="B52" s="653"/>
      <c r="C52" s="654"/>
      <c r="D52" s="654"/>
      <c r="E52" s="654"/>
      <c r="F52" s="654"/>
      <c r="G52" s="654"/>
      <c r="H52" s="654"/>
      <c r="I52" s="655"/>
    </row>
    <row r="53" spans="2:9" x14ac:dyDescent="0.25">
      <c r="B53" s="653"/>
      <c r="C53" s="654"/>
      <c r="D53" s="654"/>
      <c r="E53" s="654"/>
      <c r="F53" s="654"/>
      <c r="G53" s="654"/>
      <c r="H53" s="654"/>
      <c r="I53" s="655"/>
    </row>
    <row r="54" spans="2:9" x14ac:dyDescent="0.25">
      <c r="B54" s="653"/>
      <c r="C54" s="654"/>
      <c r="D54" s="654"/>
      <c r="E54" s="654"/>
      <c r="F54" s="654"/>
      <c r="G54" s="654"/>
      <c r="H54" s="654"/>
      <c r="I54" s="655"/>
    </row>
    <row r="55" spans="2:9" x14ac:dyDescent="0.25">
      <c r="B55" s="653"/>
      <c r="C55" s="654"/>
      <c r="D55" s="654"/>
      <c r="E55" s="654"/>
      <c r="F55" s="654"/>
      <c r="G55" s="654"/>
      <c r="H55" s="654"/>
      <c r="I55" s="655"/>
    </row>
    <row r="56" spans="2:9" x14ac:dyDescent="0.25">
      <c r="B56" s="653"/>
      <c r="C56" s="654"/>
      <c r="D56" s="654"/>
      <c r="E56" s="654"/>
      <c r="F56" s="654"/>
      <c r="G56" s="654"/>
      <c r="H56" s="654"/>
      <c r="I56" s="655"/>
    </row>
    <row r="57" spans="2:9" x14ac:dyDescent="0.25">
      <c r="B57" s="653"/>
      <c r="C57" s="654"/>
      <c r="D57" s="654"/>
      <c r="E57" s="654"/>
      <c r="F57" s="654"/>
      <c r="G57" s="654"/>
      <c r="H57" s="654"/>
      <c r="I57" s="655"/>
    </row>
    <row r="58" spans="2:9" x14ac:dyDescent="0.25">
      <c r="B58" s="653"/>
      <c r="C58" s="654"/>
      <c r="D58" s="654"/>
      <c r="E58" s="654"/>
      <c r="F58" s="654"/>
      <c r="G58" s="654"/>
      <c r="H58" s="654"/>
      <c r="I58" s="655"/>
    </row>
    <row r="59" spans="2:9" ht="15.75" thickBot="1" x14ac:dyDescent="0.3">
      <c r="B59" s="656"/>
      <c r="C59" s="657"/>
      <c r="D59" s="657"/>
      <c r="E59" s="657"/>
      <c r="F59" s="657"/>
      <c r="G59" s="657"/>
      <c r="H59" s="657"/>
      <c r="I59" s="658"/>
    </row>
  </sheetData>
  <sheetProtection algorithmName="SHA-512" hashValue="90PaZB3drr6Mjurhu6rWDKJP+j+SaAkPQqcrUPNThDInFVgR/o9bv7OQ4+vjDxpFK7r5GfaYLnrEPk91/2qm8w==" saltValue="A1pK9HNK259ZsFJ7ivx0Pg==" spinCount="100000" sheet="1" objects="1" scenarios="1"/>
  <mergeCells count="58">
    <mergeCell ref="G6:H6"/>
    <mergeCell ref="H30:I30"/>
    <mergeCell ref="D32:E32"/>
    <mergeCell ref="E36:G36"/>
    <mergeCell ref="G31:G32"/>
    <mergeCell ref="D6:E6"/>
    <mergeCell ref="E26:G26"/>
    <mergeCell ref="E27:G27"/>
    <mergeCell ref="E28:G28"/>
    <mergeCell ref="H29:I29"/>
    <mergeCell ref="E20:G20"/>
    <mergeCell ref="E24:G24"/>
    <mergeCell ref="E25:G25"/>
    <mergeCell ref="H20:I20"/>
    <mergeCell ref="D22:E22"/>
    <mergeCell ref="E9:G9"/>
    <mergeCell ref="E46:G46"/>
    <mergeCell ref="E47:G47"/>
    <mergeCell ref="E48:G48"/>
    <mergeCell ref="E44:G44"/>
    <mergeCell ref="E45:G45"/>
    <mergeCell ref="D42:E42"/>
    <mergeCell ref="E39:G39"/>
    <mergeCell ref="E40:G40"/>
    <mergeCell ref="E38:G38"/>
    <mergeCell ref="H39:I39"/>
    <mergeCell ref="H40:I40"/>
    <mergeCell ref="G41:G42"/>
    <mergeCell ref="E37:G37"/>
    <mergeCell ref="E34:G34"/>
    <mergeCell ref="E35:G35"/>
    <mergeCell ref="E29:G29"/>
    <mergeCell ref="E30:G30"/>
    <mergeCell ref="B19:C22"/>
    <mergeCell ref="B13:C18"/>
    <mergeCell ref="G10:G11"/>
    <mergeCell ref="G21:G22"/>
    <mergeCell ref="D11:E11"/>
    <mergeCell ref="E13:G13"/>
    <mergeCell ref="E14:G14"/>
    <mergeCell ref="E15:G15"/>
    <mergeCell ref="E16:G16"/>
    <mergeCell ref="B2:I4"/>
    <mergeCell ref="B6:C6"/>
    <mergeCell ref="B49:I49"/>
    <mergeCell ref="B50:I59"/>
    <mergeCell ref="B24:C28"/>
    <mergeCell ref="B29:C32"/>
    <mergeCell ref="B34:C38"/>
    <mergeCell ref="B39:C42"/>
    <mergeCell ref="B44:C48"/>
    <mergeCell ref="E19:G19"/>
    <mergeCell ref="E17:G17"/>
    <mergeCell ref="H19:I19"/>
    <mergeCell ref="E8:G8"/>
    <mergeCell ref="H8:I8"/>
    <mergeCell ref="H9:I9"/>
    <mergeCell ref="B8:C11"/>
  </mergeCells>
  <conditionalFormatting sqref="I14 I25 I45 I35">
    <cfRule type="expression" dxfId="15" priority="15">
      <formula>$I$14*0.95&gt;$H$9</formula>
    </cfRule>
    <cfRule type="expression" dxfId="14" priority="16">
      <formula>$I$14*1.05&lt;$H$9</formula>
    </cfRule>
  </conditionalFormatting>
  <conditionalFormatting sqref="I15 I26 I46 I36">
    <cfRule type="expression" dxfId="13" priority="13">
      <formula>$I$15*0.95&gt;$H$9</formula>
    </cfRule>
    <cfRule type="expression" dxfId="12" priority="14">
      <formula>$I$15*1.05&lt;$H$9</formula>
    </cfRule>
  </conditionalFormatting>
  <conditionalFormatting sqref="I16 I27 I47 I37">
    <cfRule type="expression" dxfId="11" priority="11">
      <formula>$I$16*1.05&lt;$H$9</formula>
    </cfRule>
    <cfRule type="expression" dxfId="10" priority="12">
      <formula>$I$16*0.95&gt;$H$9</formula>
    </cfRule>
  </conditionalFormatting>
  <conditionalFormatting sqref="I17 I28 I48 I38">
    <cfRule type="expression" dxfId="9" priority="9">
      <formula>$I$17*1.05&lt;$H$9</formula>
    </cfRule>
    <cfRule type="expression" dxfId="8" priority="10">
      <formula>$I$17*0.95&gt;$H$9</formula>
    </cfRule>
  </conditionalFormatting>
  <conditionalFormatting sqref="I45">
    <cfRule type="expression" dxfId="7" priority="7">
      <formula>$I$14*0.95&gt;$H$9</formula>
    </cfRule>
    <cfRule type="expression" dxfId="6" priority="8">
      <formula>$I$14*1.05&lt;$H$9</formula>
    </cfRule>
  </conditionalFormatting>
  <conditionalFormatting sqref="I46">
    <cfRule type="expression" dxfId="5" priority="5">
      <formula>$I$15*0.95&gt;$H$9</formula>
    </cfRule>
    <cfRule type="expression" dxfId="4" priority="6">
      <formula>$I$15*1.05&lt;$H$9</formula>
    </cfRule>
  </conditionalFormatting>
  <conditionalFormatting sqref="I47">
    <cfRule type="expression" dxfId="3" priority="3">
      <formula>$I$16*1.05&lt;$H$9</formula>
    </cfRule>
    <cfRule type="expression" dxfId="2" priority="4">
      <formula>$I$16*0.95&gt;$H$9</formula>
    </cfRule>
  </conditionalFormatting>
  <conditionalFormatting sqref="I48">
    <cfRule type="expression" dxfId="1" priority="1">
      <formula>$I$17*1.05&lt;$H$9</formula>
    </cfRule>
    <cfRule type="expression" dxfId="0" priority="2">
      <formula>$I$17*0.95&gt;$H$9</formula>
    </cfRule>
  </conditionalFormatting>
  <dataValidations count="1">
    <dataValidation type="list" allowBlank="1" showInputMessage="1" showErrorMessage="1" sqref="E10 E21 E31 E41" xr:uid="{7F84A13F-195A-4F9F-897F-014BE982E067}">
      <formula1>$Y$5:$Y$11</formula1>
    </dataValidation>
  </dataValidations>
  <pageMargins left="0.25" right="0.25" top="0.25" bottom="0.25" header="0.3" footer="0.3"/>
  <pageSetup scale="6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9157" r:id="rId4" name="Check Box 5">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59" r:id="rId5" name="Check Box 7">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62" r:id="rId6" name="Check Box 10">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63" r:id="rId7" name="Check Box 11">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64" r:id="rId8" name="Check Box 12">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65" r:id="rId9" name="Check Box 13">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66" r:id="rId10" name="Check Box 14">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67" r:id="rId11" name="Check Box 15">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174" r:id="rId12" name="Check Box 22">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75" r:id="rId13" name="Check Box 23">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76" r:id="rId14" name="Check Box 24">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77" r:id="rId15" name="Check Box 25">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78" r:id="rId16" name="Check Box 26">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79" r:id="rId17" name="Check Box 27">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80" r:id="rId18" name="Check Box 28">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81" r:id="rId19" name="Check Box 29">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187" r:id="rId20" name="Check Box 35">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88" r:id="rId21" name="Check Box 36">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89" r:id="rId22" name="Check Box 37">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90" r:id="rId23" name="Check Box 38">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91" r:id="rId24" name="Check Box 39">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92" r:id="rId25" name="Check Box 40">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93" r:id="rId26" name="Check Box 41">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94" r:id="rId27" name="Check Box 42">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202" r:id="rId28" name="Check Box 50">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203" r:id="rId29" name="Check Box 51">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204" r:id="rId30" name="Check Box 52">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205" r:id="rId31" name="Check Box 53">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206" r:id="rId32" name="Check Box 54">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207" r:id="rId33" name="Check Box 55">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208" r:id="rId34" name="Check Box 56">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209" r:id="rId35" name="Check Box 57">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213" r:id="rId36" name="Check Box 61">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214" r:id="rId37" name="Check Box 62">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215" r:id="rId38" name="Check Box 63">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216" r:id="rId39" name="Check Box 64">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217" r:id="rId40" name="Check Box 65">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218" r:id="rId41" name="Check Box 66">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219" r:id="rId42" name="Check Box 67">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220" r:id="rId43" name="Check Box 68">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5A6C6-0303-48C1-92BF-D75B61B47444}">
  <sheetPr>
    <pageSetUpPr fitToPage="1"/>
  </sheetPr>
  <dimension ref="B1:K39"/>
  <sheetViews>
    <sheetView showGridLines="0" showRowColHeaders="0" workbookViewId="0">
      <selection activeCell="E8" sqref="E8:I8"/>
    </sheetView>
  </sheetViews>
  <sheetFormatPr defaultRowHeight="15" x14ac:dyDescent="0.25"/>
  <cols>
    <col min="1" max="1" width="5.7109375" customWidth="1"/>
    <col min="2" max="2" width="2.7109375" customWidth="1"/>
    <col min="7" max="7" width="14.28515625" customWidth="1"/>
    <col min="10" max="10" width="14.28515625" customWidth="1"/>
  </cols>
  <sheetData>
    <row r="1" spans="2:11" ht="15.75" thickBot="1" x14ac:dyDescent="0.3">
      <c r="K1" s="325">
        <v>2020</v>
      </c>
    </row>
    <row r="2" spans="2:11" ht="21" customHeight="1" x14ac:dyDescent="0.25">
      <c r="B2" s="736" t="s">
        <v>34</v>
      </c>
      <c r="C2" s="737"/>
      <c r="D2" s="737"/>
      <c r="E2" s="737"/>
      <c r="F2" s="737"/>
      <c r="G2" s="737"/>
      <c r="H2" s="737"/>
      <c r="I2" s="737"/>
      <c r="J2" s="737"/>
      <c r="K2" s="738"/>
    </row>
    <row r="3" spans="2:11" ht="20.100000000000001" customHeight="1" x14ac:dyDescent="0.25">
      <c r="B3" s="739"/>
      <c r="C3" s="740"/>
      <c r="D3" s="740"/>
      <c r="E3" s="740"/>
      <c r="F3" s="740"/>
      <c r="G3" s="740"/>
      <c r="H3" s="740"/>
      <c r="I3" s="740"/>
      <c r="J3" s="740"/>
      <c r="K3" s="741"/>
    </row>
    <row r="4" spans="2:11" ht="20.100000000000001" customHeight="1" thickBot="1" x14ac:dyDescent="0.3">
      <c r="B4" s="742"/>
      <c r="C4" s="743"/>
      <c r="D4" s="743"/>
      <c r="E4" s="743"/>
      <c r="F4" s="743"/>
      <c r="G4" s="743"/>
      <c r="H4" s="743"/>
      <c r="I4" s="743"/>
      <c r="J4" s="743"/>
      <c r="K4" s="744"/>
    </row>
    <row r="5" spans="2:11" ht="20.100000000000001" customHeight="1" x14ac:dyDescent="0.25">
      <c r="B5" s="48"/>
      <c r="K5" s="42"/>
    </row>
    <row r="6" spans="2:11" ht="20.100000000000001" customHeight="1" x14ac:dyDescent="0.25">
      <c r="B6" s="48"/>
      <c r="K6" s="42"/>
    </row>
    <row r="7" spans="2:11" ht="20.100000000000001" customHeight="1" x14ac:dyDescent="0.25">
      <c r="B7" s="48"/>
      <c r="C7" s="109"/>
      <c r="K7" s="42"/>
    </row>
    <row r="8" spans="2:11" ht="20.100000000000001" customHeight="1" x14ac:dyDescent="0.25">
      <c r="B8" s="48"/>
      <c r="C8" s="745" t="s">
        <v>0</v>
      </c>
      <c r="D8" s="745"/>
      <c r="E8" s="746" t="s">
        <v>2</v>
      </c>
      <c r="F8" s="747"/>
      <c r="G8" s="747"/>
      <c r="H8" s="747"/>
      <c r="I8" s="748"/>
      <c r="K8" s="42"/>
    </row>
    <row r="9" spans="2:11" ht="20.100000000000001" customHeight="1" x14ac:dyDescent="0.25">
      <c r="B9" s="48"/>
      <c r="C9" s="46"/>
      <c r="E9" s="45"/>
      <c r="F9" s="45"/>
      <c r="K9" s="42"/>
    </row>
    <row r="10" spans="2:11" ht="20.100000000000001" customHeight="1" x14ac:dyDescent="0.25">
      <c r="B10" s="48"/>
      <c r="C10" s="745" t="s">
        <v>1</v>
      </c>
      <c r="D10" s="745"/>
      <c r="E10" s="746"/>
      <c r="F10" s="747"/>
      <c r="G10" s="747"/>
      <c r="H10" s="747"/>
      <c r="I10" s="748"/>
      <c r="K10" s="42"/>
    </row>
    <row r="11" spans="2:11" ht="20.100000000000001" customHeight="1" x14ac:dyDescent="0.25">
      <c r="B11" s="48"/>
      <c r="C11" s="46"/>
      <c r="K11" s="42"/>
    </row>
    <row r="12" spans="2:11" ht="20.100000000000001" customHeight="1" x14ac:dyDescent="0.25">
      <c r="B12" s="48"/>
      <c r="C12" s="576" t="s">
        <v>31</v>
      </c>
      <c r="D12" s="576"/>
      <c r="E12" s="576"/>
      <c r="F12" s="576"/>
      <c r="G12" s="576"/>
      <c r="H12" s="576"/>
      <c r="I12" s="576"/>
      <c r="J12" s="576"/>
      <c r="K12" s="42"/>
    </row>
    <row r="13" spans="2:11" ht="20.100000000000001" customHeight="1" thickBot="1" x14ac:dyDescent="0.3">
      <c r="B13" s="48"/>
      <c r="C13" s="46"/>
      <c r="D13" s="46"/>
      <c r="E13" s="46"/>
      <c r="J13" s="51"/>
      <c r="K13" s="42"/>
    </row>
    <row r="14" spans="2:11" ht="20.100000000000001" customHeight="1" thickBot="1" x14ac:dyDescent="0.3">
      <c r="B14" s="48"/>
      <c r="C14" s="613" t="s">
        <v>237</v>
      </c>
      <c r="D14" s="613"/>
      <c r="E14" s="613" t="s">
        <v>18</v>
      </c>
      <c r="F14" s="613"/>
      <c r="G14" s="71">
        <v>0</v>
      </c>
      <c r="H14" s="46"/>
      <c r="I14" s="46"/>
      <c r="J14" s="286">
        <f>G14</f>
        <v>0</v>
      </c>
      <c r="K14" s="42"/>
    </row>
    <row r="15" spans="2:11" ht="20.100000000000001" customHeight="1" thickBot="1" x14ac:dyDescent="0.3">
      <c r="B15" s="48"/>
      <c r="H15" s="581" t="s">
        <v>39</v>
      </c>
      <c r="I15" s="581"/>
      <c r="K15" s="42"/>
    </row>
    <row r="16" spans="2:11" ht="20.100000000000001" customHeight="1" thickBot="1" x14ac:dyDescent="0.3">
      <c r="B16" s="48"/>
      <c r="C16" s="613" t="s">
        <v>32</v>
      </c>
      <c r="D16" s="613"/>
      <c r="E16" s="613" t="s">
        <v>18</v>
      </c>
      <c r="F16" s="613"/>
      <c r="G16" s="71">
        <v>0</v>
      </c>
      <c r="H16" s="733">
        <v>0</v>
      </c>
      <c r="I16" s="734"/>
      <c r="J16" s="286">
        <f>G16*H16+G16</f>
        <v>0</v>
      </c>
      <c r="K16" s="42"/>
    </row>
    <row r="17" spans="2:11" ht="20.100000000000001" customHeight="1" thickBot="1" x14ac:dyDescent="0.3">
      <c r="B17" s="48"/>
      <c r="C17" s="43"/>
      <c r="D17" s="43"/>
      <c r="E17" s="43"/>
      <c r="F17" s="46"/>
      <c r="H17" s="732" t="s">
        <v>429</v>
      </c>
      <c r="I17" s="732"/>
      <c r="J17" s="52"/>
      <c r="K17" s="42"/>
    </row>
    <row r="18" spans="2:11" ht="20.100000000000001" customHeight="1" thickBot="1" x14ac:dyDescent="0.3">
      <c r="B18" s="48"/>
      <c r="C18" s="613" t="s">
        <v>33</v>
      </c>
      <c r="D18" s="613"/>
      <c r="E18" s="613" t="s">
        <v>18</v>
      </c>
      <c r="F18" s="613"/>
      <c r="G18" s="71">
        <v>0</v>
      </c>
      <c r="H18" s="733">
        <v>0</v>
      </c>
      <c r="I18" s="734"/>
      <c r="J18" s="286">
        <f>G18*H18+G18</f>
        <v>0</v>
      </c>
      <c r="K18" s="42"/>
    </row>
    <row r="19" spans="2:11" ht="20.100000000000001" customHeight="1" thickBot="1" x14ac:dyDescent="0.3">
      <c r="B19" s="48"/>
      <c r="C19" s="43"/>
      <c r="D19" s="43"/>
      <c r="E19" s="43"/>
      <c r="F19" s="46"/>
      <c r="H19" s="732" t="s">
        <v>429</v>
      </c>
      <c r="I19" s="732"/>
      <c r="J19" s="52"/>
      <c r="K19" s="42"/>
    </row>
    <row r="20" spans="2:11" ht="20.100000000000001" customHeight="1" thickBot="1" x14ac:dyDescent="0.3">
      <c r="B20" s="48"/>
      <c r="C20" s="613" t="s">
        <v>238</v>
      </c>
      <c r="D20" s="613"/>
      <c r="E20" s="731" t="s">
        <v>18</v>
      </c>
      <c r="F20" s="731"/>
      <c r="G20" s="83">
        <v>0</v>
      </c>
      <c r="H20" s="305"/>
      <c r="I20" s="305"/>
      <c r="J20" s="286">
        <f>G20</f>
        <v>0</v>
      </c>
      <c r="K20" s="42"/>
    </row>
    <row r="21" spans="2:11" ht="20.100000000000001" customHeight="1" thickBot="1" x14ac:dyDescent="0.3">
      <c r="B21" s="48"/>
      <c r="C21" s="43"/>
      <c r="D21" s="43"/>
      <c r="E21" s="43"/>
      <c r="F21" s="46"/>
      <c r="H21" s="305"/>
      <c r="I21" s="305"/>
      <c r="J21" s="52"/>
      <c r="K21" s="42"/>
    </row>
    <row r="22" spans="2:11" ht="20.100000000000001" customHeight="1" thickBot="1" x14ac:dyDescent="0.3">
      <c r="B22" s="48"/>
      <c r="C22" s="613" t="s">
        <v>239</v>
      </c>
      <c r="D22" s="613"/>
      <c r="E22" s="731" t="s">
        <v>18</v>
      </c>
      <c r="F22" s="731"/>
      <c r="G22" s="83">
        <v>0</v>
      </c>
      <c r="H22" s="305"/>
      <c r="I22" s="305"/>
      <c r="J22" s="286">
        <f>G22</f>
        <v>0</v>
      </c>
      <c r="K22" s="42"/>
    </row>
    <row r="23" spans="2:11" ht="20.100000000000001" customHeight="1" thickBot="1" x14ac:dyDescent="0.3">
      <c r="B23" s="48"/>
      <c r="C23" s="43"/>
      <c r="D23" s="43"/>
      <c r="E23" s="43"/>
      <c r="F23" s="46"/>
      <c r="H23" s="305"/>
      <c r="I23" s="305"/>
      <c r="J23" s="52"/>
      <c r="K23" s="42"/>
    </row>
    <row r="24" spans="2:11" ht="20.100000000000001" customHeight="1" thickBot="1" x14ac:dyDescent="0.3">
      <c r="B24" s="48"/>
      <c r="C24" s="729"/>
      <c r="D24" s="730"/>
      <c r="E24" s="731" t="s">
        <v>18</v>
      </c>
      <c r="F24" s="731"/>
      <c r="G24" s="83">
        <v>0</v>
      </c>
      <c r="H24" s="305"/>
      <c r="I24" s="305"/>
      <c r="J24" s="286">
        <f>G24</f>
        <v>0</v>
      </c>
      <c r="K24" s="42"/>
    </row>
    <row r="25" spans="2:11" ht="20.100000000000001" customHeight="1" thickBot="1" x14ac:dyDescent="0.3">
      <c r="B25" s="48"/>
      <c r="C25" s="735" t="s">
        <v>240</v>
      </c>
      <c r="D25" s="735"/>
      <c r="E25" s="43"/>
      <c r="F25" s="46"/>
      <c r="H25" s="305"/>
      <c r="I25" s="305"/>
      <c r="J25" s="52"/>
      <c r="K25" s="42"/>
    </row>
    <row r="26" spans="2:11" ht="20.100000000000001" customHeight="1" thickBot="1" x14ac:dyDescent="0.3">
      <c r="B26" s="48"/>
      <c r="C26" s="729"/>
      <c r="D26" s="730"/>
      <c r="E26" s="731" t="s">
        <v>18</v>
      </c>
      <c r="F26" s="731"/>
      <c r="G26" s="83">
        <v>0</v>
      </c>
      <c r="H26" s="305"/>
      <c r="I26" s="305"/>
      <c r="J26" s="286">
        <f>G26</f>
        <v>0</v>
      </c>
      <c r="K26" s="42"/>
    </row>
    <row r="27" spans="2:11" ht="20.100000000000001" customHeight="1" thickBot="1" x14ac:dyDescent="0.3">
      <c r="B27" s="48"/>
      <c r="C27" s="709" t="s">
        <v>240</v>
      </c>
      <c r="D27" s="709"/>
      <c r="E27" s="43"/>
      <c r="F27" s="46"/>
      <c r="H27" s="305"/>
      <c r="I27" s="305"/>
      <c r="J27" s="52"/>
      <c r="K27" s="42"/>
    </row>
    <row r="28" spans="2:11" ht="20.100000000000001" customHeight="1" thickBot="1" x14ac:dyDescent="0.3">
      <c r="B28" s="48"/>
      <c r="C28" s="304"/>
      <c r="D28" s="304"/>
      <c r="E28" s="43"/>
      <c r="F28" s="46"/>
      <c r="H28" s="305"/>
      <c r="I28" s="305"/>
      <c r="J28" s="286">
        <f>J14+J16+J18+J20+J22+J24+J26</f>
        <v>0</v>
      </c>
      <c r="K28" s="42"/>
    </row>
    <row r="29" spans="2:11" ht="20.100000000000001" customHeight="1" x14ac:dyDescent="0.25">
      <c r="B29" s="48"/>
      <c r="C29" s="304"/>
      <c r="D29" s="304"/>
      <c r="E29" s="43"/>
      <c r="F29" s="46"/>
      <c r="H29" s="305"/>
      <c r="I29" s="305"/>
      <c r="J29" s="52"/>
      <c r="K29" s="42"/>
    </row>
    <row r="30" spans="2:11" ht="20.100000000000001" customHeight="1" x14ac:dyDescent="0.25">
      <c r="B30" s="710" t="s">
        <v>41</v>
      </c>
      <c r="C30" s="711"/>
      <c r="D30" s="711"/>
      <c r="E30" s="711"/>
      <c r="F30" s="711"/>
      <c r="G30" s="711"/>
      <c r="H30" s="711"/>
      <c r="I30" s="711"/>
      <c r="J30" s="711"/>
      <c r="K30" s="712"/>
    </row>
    <row r="31" spans="2:11" ht="19.5" customHeight="1" thickBot="1" x14ac:dyDescent="0.3">
      <c r="B31" s="713" t="s">
        <v>40</v>
      </c>
      <c r="C31" s="714"/>
      <c r="D31" s="714"/>
      <c r="E31" s="714"/>
      <c r="F31" s="714"/>
      <c r="G31" s="714"/>
      <c r="H31" s="714"/>
      <c r="I31" s="714"/>
      <c r="J31" s="714"/>
      <c r="K31" s="715"/>
    </row>
    <row r="32" spans="2:11" ht="19.5" customHeight="1" thickBot="1" x14ac:dyDescent="0.3">
      <c r="B32" s="716" t="s">
        <v>241</v>
      </c>
      <c r="C32" s="717"/>
      <c r="D32" s="717"/>
      <c r="E32" s="717"/>
      <c r="F32" s="717"/>
      <c r="G32" s="717"/>
      <c r="H32" s="717"/>
      <c r="I32" s="717"/>
      <c r="J32" s="717"/>
      <c r="K32" s="718"/>
    </row>
    <row r="33" spans="2:11" x14ac:dyDescent="0.25">
      <c r="B33" s="719"/>
      <c r="C33" s="720"/>
      <c r="D33" s="720"/>
      <c r="E33" s="720"/>
      <c r="F33" s="720"/>
      <c r="G33" s="720"/>
      <c r="H33" s="720"/>
      <c r="I33" s="720"/>
      <c r="J33" s="720"/>
      <c r="K33" s="721"/>
    </row>
    <row r="34" spans="2:11" x14ac:dyDescent="0.25">
      <c r="B34" s="722"/>
      <c r="C34" s="723"/>
      <c r="D34" s="723"/>
      <c r="E34" s="723"/>
      <c r="F34" s="723"/>
      <c r="G34" s="723"/>
      <c r="H34" s="723"/>
      <c r="I34" s="723"/>
      <c r="J34" s="723"/>
      <c r="K34" s="724"/>
    </row>
    <row r="35" spans="2:11" x14ac:dyDescent="0.25">
      <c r="B35" s="722"/>
      <c r="C35" s="723"/>
      <c r="D35" s="723"/>
      <c r="E35" s="723"/>
      <c r="F35" s="723"/>
      <c r="G35" s="723"/>
      <c r="H35" s="723"/>
      <c r="I35" s="723"/>
      <c r="J35" s="723"/>
      <c r="K35" s="724"/>
    </row>
    <row r="36" spans="2:11" x14ac:dyDescent="0.25">
      <c r="B36" s="722"/>
      <c r="C36" s="725"/>
      <c r="D36" s="725"/>
      <c r="E36" s="725"/>
      <c r="F36" s="725"/>
      <c r="G36" s="725"/>
      <c r="H36" s="725"/>
      <c r="I36" s="725"/>
      <c r="J36" s="725"/>
      <c r="K36" s="724"/>
    </row>
    <row r="37" spans="2:11" x14ac:dyDescent="0.25">
      <c r="B37" s="722"/>
      <c r="C37" s="725"/>
      <c r="D37" s="725"/>
      <c r="E37" s="725"/>
      <c r="F37" s="725"/>
      <c r="G37" s="725"/>
      <c r="H37" s="725"/>
      <c r="I37" s="725"/>
      <c r="J37" s="725"/>
      <c r="K37" s="724"/>
    </row>
    <row r="38" spans="2:11" x14ac:dyDescent="0.25">
      <c r="B38" s="722"/>
      <c r="C38" s="725"/>
      <c r="D38" s="725"/>
      <c r="E38" s="725"/>
      <c r="F38" s="725"/>
      <c r="G38" s="725"/>
      <c r="H38" s="725"/>
      <c r="I38" s="725"/>
      <c r="J38" s="725"/>
      <c r="K38" s="724"/>
    </row>
    <row r="39" spans="2:11" ht="15.75" thickBot="1" x14ac:dyDescent="0.3">
      <c r="B39" s="726"/>
      <c r="C39" s="727"/>
      <c r="D39" s="727"/>
      <c r="E39" s="727"/>
      <c r="F39" s="727"/>
      <c r="G39" s="727"/>
      <c r="H39" s="727"/>
      <c r="I39" s="727"/>
      <c r="J39" s="727"/>
      <c r="K39" s="728"/>
    </row>
  </sheetData>
  <sheetProtection algorithmName="SHA-512" hashValue="k0lAz6AjVT2ONcbsrYzzihYonLTIj+ioNxjdr6eJLJsonsgky0QpJCdk0R1G59P9RRBUJ+G99tf5ZR3MuB6HCA==" saltValue="VFW/cfXwo+bSTT3DmrinPA==" spinCount="100000" sheet="1" objects="1" scenarios="1"/>
  <mergeCells count="31">
    <mergeCell ref="C12:J12"/>
    <mergeCell ref="B2:K4"/>
    <mergeCell ref="C8:D8"/>
    <mergeCell ref="E8:I8"/>
    <mergeCell ref="C10:D10"/>
    <mergeCell ref="E10:I10"/>
    <mergeCell ref="C14:D14"/>
    <mergeCell ref="E14:F14"/>
    <mergeCell ref="H15:I15"/>
    <mergeCell ref="C16:D16"/>
    <mergeCell ref="E16:F16"/>
    <mergeCell ref="H16:I16"/>
    <mergeCell ref="C26:D26"/>
    <mergeCell ref="E26:F26"/>
    <mergeCell ref="H17:I17"/>
    <mergeCell ref="C18:D18"/>
    <mergeCell ref="E18:F18"/>
    <mergeCell ref="H18:I18"/>
    <mergeCell ref="H19:I19"/>
    <mergeCell ref="C20:D20"/>
    <mergeCell ref="E20:F20"/>
    <mergeCell ref="C22:D22"/>
    <mergeCell ref="E22:F22"/>
    <mergeCell ref="C24:D24"/>
    <mergeCell ref="E24:F24"/>
    <mergeCell ref="C25:D25"/>
    <mergeCell ref="C27:D27"/>
    <mergeCell ref="B30:K30"/>
    <mergeCell ref="B31:K31"/>
    <mergeCell ref="B32:K32"/>
    <mergeCell ref="B33:K39"/>
  </mergeCells>
  <pageMargins left="0.7" right="0.7" top="0.75" bottom="0.75" header="0.3" footer="0.3"/>
  <pageSetup scale="94"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B1:T76"/>
  <sheetViews>
    <sheetView showGridLines="0" showRowColHeaders="0" workbookViewId="0">
      <selection activeCell="G8" sqref="G8:K8"/>
    </sheetView>
  </sheetViews>
  <sheetFormatPr defaultRowHeight="15" x14ac:dyDescent="0.25"/>
  <cols>
    <col min="1" max="1" width="1.7109375" customWidth="1"/>
    <col min="2" max="2" width="2.7109375" customWidth="1"/>
    <col min="3" max="3" width="5.5703125" customWidth="1"/>
    <col min="8" max="8" width="9.140625" customWidth="1"/>
    <col min="9" max="9" width="14.28515625" customWidth="1"/>
    <col min="10" max="10" width="5.7109375" customWidth="1"/>
    <col min="11" max="11" width="14.28515625" customWidth="1"/>
    <col min="12" max="12" width="3.28515625" customWidth="1"/>
    <col min="13" max="17" width="15.7109375" customWidth="1"/>
  </cols>
  <sheetData>
    <row r="1" spans="2:12" ht="15.75" thickBot="1" x14ac:dyDescent="0.3">
      <c r="K1" s="752">
        <v>2020</v>
      </c>
      <c r="L1" s="752"/>
    </row>
    <row r="2" spans="2:12" ht="21" customHeight="1" x14ac:dyDescent="0.25">
      <c r="B2" s="736" t="s">
        <v>73</v>
      </c>
      <c r="C2" s="737"/>
      <c r="D2" s="737"/>
      <c r="E2" s="737"/>
      <c r="F2" s="737"/>
      <c r="G2" s="737"/>
      <c r="H2" s="737"/>
      <c r="I2" s="737"/>
      <c r="J2" s="737"/>
      <c r="K2" s="737"/>
      <c r="L2" s="738"/>
    </row>
    <row r="3" spans="2:12" x14ac:dyDescent="0.25">
      <c r="B3" s="739"/>
      <c r="C3" s="740"/>
      <c r="D3" s="740"/>
      <c r="E3" s="740"/>
      <c r="F3" s="740"/>
      <c r="G3" s="740"/>
      <c r="H3" s="740"/>
      <c r="I3" s="740"/>
      <c r="J3" s="740"/>
      <c r="K3" s="740"/>
      <c r="L3" s="741"/>
    </row>
    <row r="4" spans="2:12" ht="15" customHeight="1" thickBot="1" x14ac:dyDescent="0.3">
      <c r="B4" s="742"/>
      <c r="C4" s="743"/>
      <c r="D4" s="743"/>
      <c r="E4" s="743"/>
      <c r="F4" s="743"/>
      <c r="G4" s="743"/>
      <c r="H4" s="743"/>
      <c r="I4" s="743"/>
      <c r="J4" s="743"/>
      <c r="K4" s="743"/>
      <c r="L4" s="744"/>
    </row>
    <row r="5" spans="2:12" ht="15" customHeight="1" x14ac:dyDescent="0.25">
      <c r="B5" s="48"/>
      <c r="L5" s="42"/>
    </row>
    <row r="6" spans="2:12" x14ac:dyDescent="0.25">
      <c r="B6" s="48"/>
      <c r="L6" s="42"/>
    </row>
    <row r="7" spans="2:12" x14ac:dyDescent="0.25">
      <c r="B7" s="48"/>
      <c r="D7" s="109"/>
      <c r="L7" s="42"/>
    </row>
    <row r="8" spans="2:12" x14ac:dyDescent="0.25">
      <c r="B8" s="48"/>
      <c r="E8" s="576" t="s">
        <v>0</v>
      </c>
      <c r="F8" s="576"/>
      <c r="G8" s="749"/>
      <c r="H8" s="750"/>
      <c r="I8" s="750"/>
      <c r="J8" s="750"/>
      <c r="K8" s="751"/>
      <c r="L8" s="42"/>
    </row>
    <row r="9" spans="2:12" x14ac:dyDescent="0.25">
      <c r="B9" s="48"/>
      <c r="D9" s="46"/>
      <c r="F9" s="45"/>
      <c r="G9" s="45"/>
      <c r="L9" s="42"/>
    </row>
    <row r="10" spans="2:12" x14ac:dyDescent="0.25">
      <c r="B10" s="48"/>
      <c r="E10" s="576" t="s">
        <v>99</v>
      </c>
      <c r="F10" s="576"/>
      <c r="G10" s="749" t="s">
        <v>2</v>
      </c>
      <c r="H10" s="750"/>
      <c r="I10" s="750"/>
      <c r="J10" s="750"/>
      <c r="K10" s="751"/>
      <c r="L10" s="42"/>
    </row>
    <row r="11" spans="2:12" x14ac:dyDescent="0.25">
      <c r="B11" s="48"/>
      <c r="D11" s="109"/>
      <c r="E11" s="109"/>
      <c r="F11" s="206"/>
      <c r="G11" s="206"/>
      <c r="H11" s="206"/>
      <c r="I11" s="206"/>
      <c r="J11" s="206"/>
      <c r="L11" s="42"/>
    </row>
    <row r="12" spans="2:12" ht="15" customHeight="1" x14ac:dyDescent="0.25">
      <c r="B12" s="48"/>
      <c r="C12" s="745" t="s">
        <v>82</v>
      </c>
      <c r="D12" s="745"/>
      <c r="E12" s="745"/>
      <c r="F12" s="745"/>
      <c r="G12" s="745"/>
      <c r="H12" s="765"/>
      <c r="I12" s="72">
        <v>0</v>
      </c>
      <c r="J12" s="206"/>
      <c r="L12" s="42" t="s">
        <v>2</v>
      </c>
    </row>
    <row r="13" spans="2:12" x14ac:dyDescent="0.25">
      <c r="B13" s="48"/>
      <c r="D13" s="46"/>
      <c r="L13" s="42"/>
    </row>
    <row r="14" spans="2:12" x14ac:dyDescent="0.25">
      <c r="B14" s="207">
        <v>1</v>
      </c>
      <c r="C14" s="745" t="s">
        <v>74</v>
      </c>
      <c r="D14" s="745"/>
      <c r="E14" s="745"/>
      <c r="F14" s="745"/>
      <c r="G14" s="745"/>
      <c r="H14" s="745"/>
      <c r="I14" s="73">
        <v>0</v>
      </c>
      <c r="J14" s="54"/>
      <c r="L14" s="61"/>
    </row>
    <row r="15" spans="2:12" x14ac:dyDescent="0.25">
      <c r="B15" s="194">
        <v>2</v>
      </c>
      <c r="C15" s="614" t="s">
        <v>83</v>
      </c>
      <c r="D15" s="614"/>
      <c r="E15" s="614"/>
      <c r="F15" s="614"/>
      <c r="G15" s="614"/>
      <c r="H15" s="614"/>
      <c r="I15" s="614"/>
      <c r="J15" s="99"/>
      <c r="K15" s="99"/>
      <c r="L15" s="196"/>
    </row>
    <row r="16" spans="2:12" x14ac:dyDescent="0.25">
      <c r="B16" s="207"/>
      <c r="D16" s="755" t="s">
        <v>84</v>
      </c>
      <c r="E16" s="755"/>
      <c r="F16" s="755"/>
      <c r="G16" s="755"/>
      <c r="H16" s="755"/>
      <c r="I16" s="72">
        <v>0</v>
      </c>
      <c r="L16" s="196"/>
    </row>
    <row r="17" spans="2:20" x14ac:dyDescent="0.25">
      <c r="B17" s="207"/>
      <c r="D17" s="755" t="s">
        <v>85</v>
      </c>
      <c r="E17" s="755"/>
      <c r="F17" s="755"/>
      <c r="G17" s="755"/>
      <c r="H17" s="755"/>
      <c r="I17" s="72">
        <v>0</v>
      </c>
      <c r="L17" s="196"/>
    </row>
    <row r="18" spans="2:20" x14ac:dyDescent="0.25">
      <c r="B18" s="207"/>
      <c r="D18" s="755" t="s">
        <v>86</v>
      </c>
      <c r="E18" s="755"/>
      <c r="F18" s="755"/>
      <c r="G18" s="755"/>
      <c r="H18" s="755"/>
      <c r="I18" s="72">
        <v>0</v>
      </c>
      <c r="L18" s="196"/>
    </row>
    <row r="19" spans="2:20" ht="15.75" thickBot="1" x14ac:dyDescent="0.3">
      <c r="B19" s="207"/>
      <c r="D19" s="755" t="s">
        <v>100</v>
      </c>
      <c r="E19" s="755"/>
      <c r="F19" s="755"/>
      <c r="G19" s="755"/>
      <c r="H19" s="755"/>
      <c r="I19" s="72">
        <v>0</v>
      </c>
      <c r="L19" s="196"/>
    </row>
    <row r="20" spans="2:20" ht="15.75" thickBot="1" x14ac:dyDescent="0.3">
      <c r="B20" s="207"/>
      <c r="C20" s="614" t="s">
        <v>72</v>
      </c>
      <c r="D20" s="614"/>
      <c r="K20" s="287">
        <f>SUM(I16:I19)</f>
        <v>0</v>
      </c>
      <c r="L20" s="196"/>
    </row>
    <row r="21" spans="2:20" ht="15.75" thickBot="1" x14ac:dyDescent="0.3">
      <c r="B21" s="207"/>
      <c r="C21" s="199"/>
      <c r="D21" s="199"/>
      <c r="G21" s="779" t="s">
        <v>101</v>
      </c>
      <c r="H21" s="779"/>
      <c r="I21" s="779"/>
      <c r="K21" s="287">
        <f>I14-K20</f>
        <v>0</v>
      </c>
      <c r="L21" s="196"/>
    </row>
    <row r="22" spans="2:20" x14ac:dyDescent="0.25">
      <c r="B22" s="207">
        <v>3</v>
      </c>
      <c r="C22" s="745" t="s">
        <v>75</v>
      </c>
      <c r="D22" s="745"/>
      <c r="E22" s="745"/>
      <c r="F22" s="745"/>
      <c r="G22" s="745"/>
      <c r="H22" s="745"/>
      <c r="I22" s="99" t="s">
        <v>2</v>
      </c>
      <c r="J22" s="99"/>
      <c r="K22" s="99"/>
      <c r="L22" s="196"/>
    </row>
    <row r="23" spans="2:20" ht="15.75" thickBot="1" x14ac:dyDescent="0.3">
      <c r="B23" s="207"/>
      <c r="D23" s="613" t="s">
        <v>76</v>
      </c>
      <c r="E23" s="613"/>
      <c r="F23" s="613"/>
      <c r="G23" s="613"/>
      <c r="H23" s="763"/>
      <c r="I23" s="74">
        <v>0</v>
      </c>
      <c r="J23" s="99"/>
      <c r="K23" s="99"/>
      <c r="L23" s="196"/>
    </row>
    <row r="24" spans="2:20" ht="15.75" thickBot="1" x14ac:dyDescent="0.3">
      <c r="B24" s="207"/>
      <c r="D24" s="613" t="s">
        <v>275</v>
      </c>
      <c r="E24" s="613"/>
      <c r="F24" s="613"/>
      <c r="G24" s="613"/>
      <c r="H24" s="763"/>
      <c r="I24" s="74">
        <v>0</v>
      </c>
      <c r="J24" s="99"/>
      <c r="K24" s="99"/>
      <c r="L24" s="196"/>
      <c r="N24" s="118" t="s">
        <v>88</v>
      </c>
      <c r="O24" s="753" t="s">
        <v>89</v>
      </c>
      <c r="P24" s="753"/>
      <c r="Q24" s="753"/>
      <c r="R24" s="753"/>
      <c r="S24" s="753"/>
      <c r="T24" s="754"/>
    </row>
    <row r="25" spans="2:20" x14ac:dyDescent="0.25">
      <c r="B25" s="207"/>
      <c r="D25" s="613" t="s">
        <v>276</v>
      </c>
      <c r="E25" s="613"/>
      <c r="F25" s="613"/>
      <c r="G25" s="613"/>
      <c r="H25" s="763"/>
      <c r="I25" s="74">
        <v>0</v>
      </c>
      <c r="J25" s="99"/>
      <c r="K25" s="99"/>
      <c r="L25" s="196"/>
      <c r="N25" s="117" t="s">
        <v>90</v>
      </c>
      <c r="O25" s="757" t="s">
        <v>97</v>
      </c>
      <c r="P25" s="757"/>
      <c r="Q25" s="757"/>
      <c r="R25" s="757"/>
      <c r="S25" s="757"/>
      <c r="T25" s="758"/>
    </row>
    <row r="26" spans="2:20" x14ac:dyDescent="0.25">
      <c r="B26" s="207"/>
      <c r="D26" s="613" t="s">
        <v>277</v>
      </c>
      <c r="E26" s="613"/>
      <c r="F26" s="613"/>
      <c r="G26" s="613"/>
      <c r="H26" s="763"/>
      <c r="I26" s="73">
        <v>0</v>
      </c>
      <c r="J26" s="99"/>
      <c r="K26" s="99"/>
      <c r="L26" s="196"/>
      <c r="N26" s="115" t="s">
        <v>91</v>
      </c>
      <c r="O26" s="759" t="s">
        <v>94</v>
      </c>
      <c r="P26" s="759"/>
      <c r="Q26" s="759"/>
      <c r="R26" s="759"/>
      <c r="S26" s="759"/>
      <c r="T26" s="760"/>
    </row>
    <row r="27" spans="2:20" x14ac:dyDescent="0.25">
      <c r="B27" s="207"/>
      <c r="D27" s="613" t="s">
        <v>278</v>
      </c>
      <c r="E27" s="613"/>
      <c r="F27" s="613"/>
      <c r="G27" s="613"/>
      <c r="H27" s="763"/>
      <c r="I27" s="73">
        <v>0</v>
      </c>
      <c r="J27" s="99"/>
      <c r="K27" s="99"/>
      <c r="L27" s="196"/>
      <c r="N27" s="115" t="s">
        <v>92</v>
      </c>
      <c r="O27" s="759" t="s">
        <v>95</v>
      </c>
      <c r="P27" s="759"/>
      <c r="Q27" s="759"/>
      <c r="R27" s="759"/>
      <c r="S27" s="759"/>
      <c r="T27" s="760"/>
    </row>
    <row r="28" spans="2:20" ht="15.75" thickBot="1" x14ac:dyDescent="0.3">
      <c r="B28" s="207"/>
      <c r="D28" s="613" t="s">
        <v>281</v>
      </c>
      <c r="E28" s="613"/>
      <c r="F28" s="613"/>
      <c r="G28" s="613"/>
      <c r="H28" s="763"/>
      <c r="I28" s="73">
        <v>0</v>
      </c>
      <c r="J28" s="99"/>
      <c r="K28" s="99"/>
      <c r="L28" s="196"/>
      <c r="N28" s="116" t="s">
        <v>93</v>
      </c>
      <c r="O28" s="761" t="s">
        <v>96</v>
      </c>
      <c r="P28" s="761"/>
      <c r="Q28" s="761"/>
      <c r="R28" s="761"/>
      <c r="S28" s="761"/>
      <c r="T28" s="762"/>
    </row>
    <row r="29" spans="2:20" x14ac:dyDescent="0.25">
      <c r="B29" s="207"/>
      <c r="D29" s="613" t="s">
        <v>279</v>
      </c>
      <c r="E29" s="613"/>
      <c r="F29" s="613"/>
      <c r="G29" s="613"/>
      <c r="H29" s="763"/>
      <c r="I29" s="73">
        <v>0</v>
      </c>
      <c r="J29" s="99"/>
      <c r="K29" s="99"/>
      <c r="L29" s="196"/>
    </row>
    <row r="30" spans="2:20" x14ac:dyDescent="0.25">
      <c r="B30" s="207"/>
      <c r="D30" s="613" t="s">
        <v>280</v>
      </c>
      <c r="E30" s="613"/>
      <c r="F30" s="613"/>
      <c r="G30" s="613"/>
      <c r="H30" s="613"/>
      <c r="I30" s="73">
        <v>0</v>
      </c>
      <c r="J30" s="99"/>
      <c r="K30" s="99"/>
      <c r="L30" s="196"/>
    </row>
    <row r="31" spans="2:20" ht="15.75" thickBot="1" x14ac:dyDescent="0.3">
      <c r="B31" s="207"/>
      <c r="D31" s="778" t="s">
        <v>98</v>
      </c>
      <c r="E31" s="778"/>
      <c r="F31" s="778"/>
      <c r="G31" s="778"/>
      <c r="H31" s="778"/>
      <c r="I31" s="778"/>
      <c r="J31" s="778"/>
      <c r="K31" s="99"/>
      <c r="L31" s="196"/>
    </row>
    <row r="32" spans="2:20" ht="15.75" thickBot="1" x14ac:dyDescent="0.3">
      <c r="B32" s="207"/>
      <c r="C32" s="614" t="s">
        <v>72</v>
      </c>
      <c r="D32" s="614"/>
      <c r="E32" s="85"/>
      <c r="F32" s="85"/>
      <c r="G32" s="85"/>
      <c r="H32" s="99"/>
      <c r="I32" s="99"/>
      <c r="J32" s="99"/>
      <c r="K32" s="280">
        <f>SUM(I23:I30)</f>
        <v>0</v>
      </c>
      <c r="L32" s="196"/>
    </row>
    <row r="33" spans="2:20" x14ac:dyDescent="0.25">
      <c r="B33" s="207">
        <v>4</v>
      </c>
      <c r="C33" s="745" t="s">
        <v>77</v>
      </c>
      <c r="D33" s="745"/>
      <c r="E33" s="745"/>
      <c r="F33" s="745"/>
      <c r="G33" s="745"/>
      <c r="H33" s="745"/>
      <c r="I33" s="99"/>
      <c r="J33" s="99"/>
      <c r="K33" s="99"/>
      <c r="L33" s="196"/>
      <c r="N33" s="64"/>
      <c r="O33" s="60"/>
      <c r="P33" s="60"/>
      <c r="Q33" s="60"/>
      <c r="R33" s="60"/>
      <c r="S33" s="60"/>
      <c r="T33" s="60"/>
    </row>
    <row r="34" spans="2:20" x14ac:dyDescent="0.25">
      <c r="B34" s="207"/>
      <c r="D34" s="613" t="s">
        <v>78</v>
      </c>
      <c r="E34" s="613"/>
      <c r="F34" s="613"/>
      <c r="G34" s="613"/>
      <c r="H34" s="613"/>
      <c r="I34" s="70">
        <v>0</v>
      </c>
      <c r="J34" s="99"/>
      <c r="L34" s="196"/>
    </row>
    <row r="35" spans="2:20" x14ac:dyDescent="0.25">
      <c r="B35" s="207"/>
      <c r="D35" s="613" t="s">
        <v>79</v>
      </c>
      <c r="E35" s="613"/>
      <c r="F35" s="613"/>
      <c r="G35" s="613"/>
      <c r="H35" s="613"/>
      <c r="I35" s="70">
        <v>0</v>
      </c>
      <c r="J35" s="99"/>
      <c r="L35" s="196"/>
    </row>
    <row r="36" spans="2:20" x14ac:dyDescent="0.25">
      <c r="B36" s="207"/>
      <c r="D36" s="613" t="s">
        <v>80</v>
      </c>
      <c r="E36" s="613"/>
      <c r="F36" s="613"/>
      <c r="G36" s="613"/>
      <c r="H36" s="613"/>
      <c r="I36" s="70">
        <v>0</v>
      </c>
      <c r="J36" s="99"/>
      <c r="L36" s="196"/>
    </row>
    <row r="37" spans="2:20" ht="15.75" thickBot="1" x14ac:dyDescent="0.3">
      <c r="B37" s="207"/>
      <c r="D37" s="613" t="s">
        <v>81</v>
      </c>
      <c r="E37" s="613"/>
      <c r="F37" s="613"/>
      <c r="G37" s="613"/>
      <c r="H37" s="613"/>
      <c r="I37" s="70">
        <v>0</v>
      </c>
      <c r="J37" s="99"/>
      <c r="L37" s="196"/>
    </row>
    <row r="38" spans="2:20" ht="15.75" thickBot="1" x14ac:dyDescent="0.3">
      <c r="B38" s="207"/>
      <c r="C38" s="614" t="s">
        <v>72</v>
      </c>
      <c r="D38" s="614"/>
      <c r="E38" s="99"/>
      <c r="F38" s="99"/>
      <c r="G38" s="99"/>
      <c r="H38" s="99"/>
      <c r="I38" s="197"/>
      <c r="J38" s="99"/>
      <c r="K38" s="288">
        <f>SUM(I34:I37)</f>
        <v>0</v>
      </c>
      <c r="L38" s="196"/>
    </row>
    <row r="39" spans="2:20" x14ac:dyDescent="0.25">
      <c r="B39" s="194">
        <v>5</v>
      </c>
      <c r="C39" s="614" t="s">
        <v>87</v>
      </c>
      <c r="D39" s="614"/>
      <c r="E39" s="614"/>
      <c r="F39" s="614"/>
      <c r="G39" s="614"/>
      <c r="H39" s="614"/>
      <c r="I39" s="614"/>
      <c r="L39" s="196"/>
    </row>
    <row r="40" spans="2:20" x14ac:dyDescent="0.25">
      <c r="B40" s="207"/>
      <c r="D40" s="755" t="s">
        <v>103</v>
      </c>
      <c r="E40" s="755"/>
      <c r="F40" s="755"/>
      <c r="G40" s="755"/>
      <c r="H40" s="755"/>
      <c r="I40" s="72">
        <v>0</v>
      </c>
      <c r="L40" s="196"/>
    </row>
    <row r="41" spans="2:20" x14ac:dyDescent="0.25">
      <c r="B41" s="207"/>
      <c r="D41" s="764" t="s">
        <v>104</v>
      </c>
      <c r="E41" s="764"/>
      <c r="F41" s="764"/>
      <c r="G41" s="764"/>
      <c r="H41" s="764"/>
      <c r="I41" s="764"/>
      <c r="J41" s="3"/>
      <c r="L41" s="42"/>
    </row>
    <row r="42" spans="2:20" ht="15.75" thickBot="1" x14ac:dyDescent="0.3">
      <c r="B42" s="207"/>
      <c r="D42" s="764"/>
      <c r="E42" s="764"/>
      <c r="F42" s="764"/>
      <c r="G42" s="764"/>
      <c r="H42" s="764"/>
      <c r="I42" s="764"/>
      <c r="L42" s="42"/>
    </row>
    <row r="43" spans="2:20" ht="15.75" thickBot="1" x14ac:dyDescent="0.3">
      <c r="B43" s="208"/>
      <c r="C43" s="62"/>
      <c r="D43" s="756" t="s">
        <v>102</v>
      </c>
      <c r="E43" s="756"/>
      <c r="F43" s="756"/>
      <c r="G43" s="756"/>
      <c r="H43" s="756"/>
      <c r="I43" s="62"/>
      <c r="J43" s="62"/>
      <c r="K43" s="287">
        <f>I14-K32-K38-K20</f>
        <v>0</v>
      </c>
      <c r="L43" s="63"/>
    </row>
    <row r="44" spans="2:20" ht="15.75" thickBot="1" x14ac:dyDescent="0.3">
      <c r="B44" s="766" t="s">
        <v>228</v>
      </c>
      <c r="C44" s="767"/>
      <c r="D44" s="767"/>
      <c r="E44" s="767"/>
      <c r="F44" s="767"/>
      <c r="G44" s="767"/>
      <c r="H44" s="767"/>
      <c r="I44" s="767"/>
      <c r="J44" s="767"/>
      <c r="K44" s="767"/>
      <c r="L44" s="768"/>
    </row>
    <row r="45" spans="2:20" x14ac:dyDescent="0.25">
      <c r="B45" s="769"/>
      <c r="C45" s="770"/>
      <c r="D45" s="770"/>
      <c r="E45" s="770"/>
      <c r="F45" s="770"/>
      <c r="G45" s="770"/>
      <c r="H45" s="770"/>
      <c r="I45" s="770"/>
      <c r="J45" s="770"/>
      <c r="K45" s="770"/>
      <c r="L45" s="771"/>
    </row>
    <row r="46" spans="2:20" x14ac:dyDescent="0.25">
      <c r="B46" s="772"/>
      <c r="C46" s="773"/>
      <c r="D46" s="773"/>
      <c r="E46" s="773"/>
      <c r="F46" s="773"/>
      <c r="G46" s="773"/>
      <c r="H46" s="773"/>
      <c r="I46" s="773"/>
      <c r="J46" s="773"/>
      <c r="K46" s="773"/>
      <c r="L46" s="774"/>
    </row>
    <row r="47" spans="2:20" x14ac:dyDescent="0.25">
      <c r="B47" s="772"/>
      <c r="C47" s="773"/>
      <c r="D47" s="773"/>
      <c r="E47" s="773"/>
      <c r="F47" s="773"/>
      <c r="G47" s="773"/>
      <c r="H47" s="773"/>
      <c r="I47" s="773"/>
      <c r="J47" s="773"/>
      <c r="K47" s="773"/>
      <c r="L47" s="774"/>
    </row>
    <row r="48" spans="2:20" x14ac:dyDescent="0.25">
      <c r="B48" s="772"/>
      <c r="C48" s="773"/>
      <c r="D48" s="773"/>
      <c r="E48" s="773"/>
      <c r="F48" s="773"/>
      <c r="G48" s="773"/>
      <c r="H48" s="773"/>
      <c r="I48" s="773"/>
      <c r="J48" s="773"/>
      <c r="K48" s="773"/>
      <c r="L48" s="774"/>
    </row>
    <row r="49" spans="2:12" ht="15.75" thickBot="1" x14ac:dyDescent="0.3">
      <c r="B49" s="775"/>
      <c r="C49" s="776"/>
      <c r="D49" s="776"/>
      <c r="E49" s="776"/>
      <c r="F49" s="776"/>
      <c r="G49" s="776"/>
      <c r="H49" s="776"/>
      <c r="I49" s="776"/>
      <c r="J49" s="776"/>
      <c r="K49" s="776"/>
      <c r="L49" s="777"/>
    </row>
    <row r="57" spans="2:12" ht="15" customHeight="1" x14ac:dyDescent="0.25"/>
    <row r="58" spans="2:12" ht="30.75" customHeight="1" x14ac:dyDescent="0.25"/>
    <row r="59" spans="2:12" ht="24.95" customHeight="1" x14ac:dyDescent="0.25"/>
    <row r="60" spans="2:12" ht="24.95" customHeight="1" x14ac:dyDescent="0.25"/>
    <row r="61" spans="2:12" ht="24.95" customHeight="1" x14ac:dyDescent="0.25"/>
    <row r="62" spans="2:12" ht="24.95" customHeight="1" x14ac:dyDescent="0.25"/>
    <row r="63" spans="2:12" ht="24.95" customHeight="1" x14ac:dyDescent="0.25"/>
    <row r="64" spans="2:12" ht="24.95" customHeight="1" x14ac:dyDescent="0.25"/>
    <row r="65" ht="24.95" customHeight="1" x14ac:dyDescent="0.25"/>
    <row r="66" ht="24.95" customHeight="1" x14ac:dyDescent="0.25"/>
    <row r="67" ht="24.95" customHeight="1" x14ac:dyDescent="0.25"/>
    <row r="68" ht="24.95" customHeight="1" x14ac:dyDescent="0.25"/>
    <row r="69" ht="24.95" customHeight="1" x14ac:dyDescent="0.25"/>
    <row r="70" ht="24.95" customHeight="1" x14ac:dyDescent="0.25"/>
    <row r="71" ht="24.95" customHeight="1" x14ac:dyDescent="0.25"/>
    <row r="72" ht="24.95" customHeight="1" x14ac:dyDescent="0.25"/>
    <row r="73" ht="24.95" customHeight="1" x14ac:dyDescent="0.25"/>
    <row r="74" ht="24.95" customHeight="1" x14ac:dyDescent="0.25"/>
    <row r="75" ht="24.95" customHeight="1" x14ac:dyDescent="0.25"/>
    <row r="76" ht="24.95" customHeight="1" x14ac:dyDescent="0.25"/>
  </sheetData>
  <sheetProtection algorithmName="SHA-512" hashValue="ys1Olx+A59gQwI03hox0r/mJB0Z6gSO18efe1E+7167nhjjA+RzZSAn9E4k99aYZ7/2JZTDei8ObrGUBgYmS5Q==" saltValue="EJV0P4gz7m3034Bou5NsqA==" spinCount="100000" sheet="1" objects="1" scenarios="1"/>
  <mergeCells count="43">
    <mergeCell ref="B44:L44"/>
    <mergeCell ref="B45:L49"/>
    <mergeCell ref="C33:H33"/>
    <mergeCell ref="D23:H23"/>
    <mergeCell ref="C14:H14"/>
    <mergeCell ref="D27:H27"/>
    <mergeCell ref="D28:H28"/>
    <mergeCell ref="C15:I15"/>
    <mergeCell ref="C32:D32"/>
    <mergeCell ref="D30:H30"/>
    <mergeCell ref="D31:J31"/>
    <mergeCell ref="D25:H25"/>
    <mergeCell ref="D24:H24"/>
    <mergeCell ref="D29:H29"/>
    <mergeCell ref="G21:I21"/>
    <mergeCell ref="D34:H34"/>
    <mergeCell ref="C12:H12"/>
    <mergeCell ref="C22:H22"/>
    <mergeCell ref="D16:H16"/>
    <mergeCell ref="D17:H17"/>
    <mergeCell ref="D18:H18"/>
    <mergeCell ref="C20:D20"/>
    <mergeCell ref="D19:H19"/>
    <mergeCell ref="O24:T24"/>
    <mergeCell ref="C39:I39"/>
    <mergeCell ref="D40:H40"/>
    <mergeCell ref="D43:H43"/>
    <mergeCell ref="O25:T25"/>
    <mergeCell ref="O26:T26"/>
    <mergeCell ref="O27:T27"/>
    <mergeCell ref="O28:T28"/>
    <mergeCell ref="D26:H26"/>
    <mergeCell ref="D41:I42"/>
    <mergeCell ref="C38:D38"/>
    <mergeCell ref="D37:H37"/>
    <mergeCell ref="D35:H35"/>
    <mergeCell ref="D36:H36"/>
    <mergeCell ref="G10:K10"/>
    <mergeCell ref="G8:K8"/>
    <mergeCell ref="E8:F8"/>
    <mergeCell ref="E10:F10"/>
    <mergeCell ref="K1:L1"/>
    <mergeCell ref="B2:L4"/>
  </mergeCells>
  <pageMargins left="0.7" right="0.45" top="0.75" bottom="0.75" header="0.3" footer="0.3"/>
  <pageSetup scale="93"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57B5F-9CFF-41E6-AFC1-724036E22850}">
  <sheetPr>
    <pageSetUpPr fitToPage="1"/>
  </sheetPr>
  <dimension ref="A1:W44"/>
  <sheetViews>
    <sheetView showGridLines="0" showRowColHeaders="0" workbookViewId="0">
      <selection activeCell="E7" sqref="E7:I7"/>
    </sheetView>
  </sheetViews>
  <sheetFormatPr defaultRowHeight="18" customHeight="1" x14ac:dyDescent="0.25"/>
  <cols>
    <col min="1" max="1" width="2.7109375" style="3" customWidth="1"/>
    <col min="2" max="3" width="10.7109375" style="3" customWidth="1"/>
    <col min="4" max="4" width="15.7109375" style="3" customWidth="1"/>
    <col min="5" max="5" width="10.7109375" style="3" customWidth="1"/>
    <col min="6" max="6" width="8.7109375" style="3" customWidth="1"/>
    <col min="7" max="7" width="10.7109375" style="3" customWidth="1"/>
    <col min="8" max="8" width="8.7109375" style="3" customWidth="1"/>
    <col min="9" max="9" width="10.7109375" style="3" customWidth="1"/>
    <col min="10" max="10" width="4.42578125" style="3" customWidth="1"/>
    <col min="11" max="16384" width="9.140625" style="3"/>
  </cols>
  <sheetData>
    <row r="1" spans="2:23" ht="18" customHeight="1" thickBot="1" x14ac:dyDescent="0.25">
      <c r="I1" s="752">
        <v>2020</v>
      </c>
      <c r="J1" s="752"/>
    </row>
    <row r="2" spans="2:23" ht="18" customHeight="1" x14ac:dyDescent="0.25">
      <c r="B2" s="803" t="s">
        <v>26</v>
      </c>
      <c r="C2" s="804"/>
      <c r="D2" s="804"/>
      <c r="E2" s="804"/>
      <c r="F2" s="804"/>
      <c r="G2" s="804"/>
      <c r="H2" s="804"/>
      <c r="I2" s="804"/>
      <c r="J2" s="805"/>
    </row>
    <row r="3" spans="2:23" ht="18" customHeight="1" x14ac:dyDescent="0.25">
      <c r="B3" s="806"/>
      <c r="C3" s="807"/>
      <c r="D3" s="807"/>
      <c r="E3" s="807"/>
      <c r="F3" s="807"/>
      <c r="G3" s="807"/>
      <c r="H3" s="807"/>
      <c r="I3" s="807"/>
      <c r="J3" s="808"/>
    </row>
    <row r="4" spans="2:23" ht="18" customHeight="1" thickBot="1" x14ac:dyDescent="0.3">
      <c r="B4" s="809"/>
      <c r="C4" s="810"/>
      <c r="D4" s="810"/>
      <c r="E4" s="810"/>
      <c r="F4" s="810"/>
      <c r="G4" s="810"/>
      <c r="H4" s="810"/>
      <c r="I4" s="810"/>
      <c r="J4" s="811"/>
    </row>
    <row r="5" spans="2:23" ht="18" customHeight="1" x14ac:dyDescent="0.25">
      <c r="B5" s="209"/>
      <c r="C5" s="210"/>
      <c r="D5" s="210"/>
      <c r="E5" s="210"/>
      <c r="F5" s="210"/>
      <c r="G5" s="210"/>
      <c r="H5" s="210"/>
      <c r="I5" s="210"/>
      <c r="J5" s="211"/>
    </row>
    <row r="6" spans="2:23" ht="18" customHeight="1" x14ac:dyDescent="0.25">
      <c r="B6" s="5"/>
      <c r="H6" s="3" t="s">
        <v>2</v>
      </c>
      <c r="J6" s="4"/>
    </row>
    <row r="7" spans="2:23" ht="18" customHeight="1" x14ac:dyDescent="0.25">
      <c r="B7" s="5"/>
      <c r="C7" s="812" t="s">
        <v>0</v>
      </c>
      <c r="D7" s="812"/>
      <c r="E7" s="813"/>
      <c r="F7" s="814"/>
      <c r="G7" s="814"/>
      <c r="H7" s="814"/>
      <c r="I7" s="815"/>
      <c r="J7" s="4"/>
    </row>
    <row r="8" spans="2:23" ht="18" customHeight="1" x14ac:dyDescent="0.25">
      <c r="B8" s="9"/>
      <c r="D8" s="10"/>
      <c r="E8" s="11"/>
      <c r="F8" s="11"/>
      <c r="J8" s="4"/>
    </row>
    <row r="9" spans="2:23" ht="18" customHeight="1" thickBot="1" x14ac:dyDescent="0.3">
      <c r="B9" s="816" t="s">
        <v>17</v>
      </c>
      <c r="C9" s="817"/>
      <c r="D9" s="817"/>
      <c r="E9" s="817"/>
      <c r="F9" s="817"/>
      <c r="G9" s="817"/>
      <c r="H9" s="817"/>
      <c r="I9" s="817"/>
      <c r="J9" s="818"/>
      <c r="M9"/>
      <c r="N9"/>
      <c r="O9"/>
      <c r="P9"/>
      <c r="Q9"/>
      <c r="R9"/>
      <c r="S9"/>
      <c r="T9"/>
      <c r="U9"/>
      <c r="V9"/>
      <c r="W9"/>
    </row>
    <row r="10" spans="2:23" ht="18" customHeight="1" x14ac:dyDescent="0.25">
      <c r="B10" s="800" t="s">
        <v>312</v>
      </c>
      <c r="C10" s="801"/>
      <c r="D10" s="801"/>
      <c r="E10" s="801"/>
      <c r="F10" s="801"/>
      <c r="G10" s="801"/>
      <c r="H10" s="801"/>
      <c r="I10" s="801"/>
      <c r="J10" s="802"/>
      <c r="M10"/>
      <c r="N10"/>
      <c r="O10"/>
      <c r="P10"/>
      <c r="Q10"/>
      <c r="R10"/>
      <c r="S10"/>
      <c r="T10"/>
      <c r="U10"/>
      <c r="V10"/>
      <c r="W10"/>
    </row>
    <row r="11" spans="2:23" ht="18" customHeight="1" x14ac:dyDescent="0.25">
      <c r="B11" s="793"/>
      <c r="C11" s="794"/>
      <c r="D11" s="794"/>
      <c r="E11" s="794"/>
      <c r="F11" s="794"/>
      <c r="G11" s="794"/>
      <c r="H11" s="794"/>
      <c r="I11" s="794"/>
      <c r="J11" s="795"/>
      <c r="M11"/>
      <c r="N11"/>
      <c r="O11"/>
      <c r="P11"/>
      <c r="Q11"/>
      <c r="R11"/>
      <c r="S11"/>
      <c r="T11"/>
      <c r="U11"/>
      <c r="V11"/>
      <c r="W11"/>
    </row>
    <row r="12" spans="2:23" ht="18" customHeight="1" x14ac:dyDescent="0.25">
      <c r="B12" s="793"/>
      <c r="C12" s="794"/>
      <c r="D12" s="794"/>
      <c r="E12" s="794"/>
      <c r="F12" s="794"/>
      <c r="G12" s="794"/>
      <c r="H12" s="794"/>
      <c r="I12" s="794"/>
      <c r="J12" s="795"/>
      <c r="M12"/>
      <c r="N12"/>
      <c r="O12"/>
      <c r="P12"/>
      <c r="Q12"/>
      <c r="R12"/>
      <c r="S12"/>
      <c r="T12"/>
      <c r="U12"/>
      <c r="V12"/>
      <c r="W12"/>
    </row>
    <row r="13" spans="2:23" ht="6.75" customHeight="1" x14ac:dyDescent="0.25">
      <c r="B13" s="793"/>
      <c r="C13" s="794"/>
      <c r="D13" s="794"/>
      <c r="E13" s="794"/>
      <c r="F13" s="794"/>
      <c r="G13" s="794"/>
      <c r="H13" s="794"/>
      <c r="I13" s="794"/>
      <c r="J13" s="795"/>
      <c r="M13"/>
      <c r="N13"/>
      <c r="O13"/>
      <c r="P13"/>
      <c r="Q13"/>
      <c r="R13"/>
      <c r="S13"/>
      <c r="T13"/>
      <c r="U13"/>
      <c r="V13"/>
      <c r="W13"/>
    </row>
    <row r="14" spans="2:23" ht="7.5" customHeight="1" x14ac:dyDescent="0.25">
      <c r="B14" s="212"/>
      <c r="C14" s="213"/>
      <c r="D14" s="213"/>
      <c r="E14" s="213"/>
      <c r="F14" s="213"/>
      <c r="G14" s="213"/>
      <c r="H14" s="213"/>
      <c r="I14" s="213"/>
      <c r="J14" s="214"/>
      <c r="M14"/>
      <c r="N14"/>
      <c r="O14"/>
      <c r="P14"/>
      <c r="Q14"/>
      <c r="R14"/>
      <c r="S14"/>
      <c r="T14"/>
      <c r="U14"/>
      <c r="V14"/>
      <c r="W14"/>
    </row>
    <row r="15" spans="2:23" ht="18" customHeight="1" x14ac:dyDescent="0.25">
      <c r="B15" s="793" t="s">
        <v>311</v>
      </c>
      <c r="C15" s="794"/>
      <c r="D15" s="794"/>
      <c r="E15" s="794"/>
      <c r="F15" s="794"/>
      <c r="G15" s="794"/>
      <c r="H15" s="794"/>
      <c r="I15" s="794"/>
      <c r="J15" s="795"/>
      <c r="M15"/>
      <c r="N15"/>
      <c r="P15"/>
      <c r="Q15"/>
      <c r="R15"/>
      <c r="S15"/>
      <c r="T15"/>
      <c r="U15"/>
      <c r="V15"/>
      <c r="W15"/>
    </row>
    <row r="16" spans="2:23" ht="18" customHeight="1" x14ac:dyDescent="0.25">
      <c r="B16" s="793"/>
      <c r="C16" s="794"/>
      <c r="D16" s="794"/>
      <c r="E16" s="794"/>
      <c r="F16" s="794"/>
      <c r="G16" s="794"/>
      <c r="H16" s="794"/>
      <c r="I16" s="794"/>
      <c r="J16" s="795"/>
      <c r="M16"/>
      <c r="N16"/>
      <c r="O16"/>
      <c r="P16"/>
      <c r="Q16"/>
      <c r="R16"/>
      <c r="S16"/>
      <c r="T16"/>
      <c r="U16"/>
      <c r="V16"/>
      <c r="W16"/>
    </row>
    <row r="17" spans="1:23" ht="7.5" customHeight="1" x14ac:dyDescent="0.25">
      <c r="B17" s="212"/>
      <c r="C17" s="213"/>
      <c r="D17" s="213"/>
      <c r="E17" s="213"/>
      <c r="F17" s="213"/>
      <c r="G17" s="213"/>
      <c r="H17" s="213"/>
      <c r="I17" s="213"/>
      <c r="J17" s="214"/>
      <c r="M17"/>
      <c r="N17"/>
      <c r="P17"/>
      <c r="Q17"/>
      <c r="R17"/>
      <c r="S17"/>
      <c r="T17"/>
      <c r="U17"/>
      <c r="V17"/>
      <c r="W17"/>
    </row>
    <row r="18" spans="1:23" ht="18" customHeight="1" thickBot="1" x14ac:dyDescent="0.3">
      <c r="B18" s="798" t="s">
        <v>459</v>
      </c>
      <c r="C18" s="756"/>
      <c r="D18" s="756"/>
      <c r="E18" s="756"/>
      <c r="F18" s="756"/>
      <c r="G18" s="756"/>
      <c r="H18" s="756"/>
      <c r="I18" s="756"/>
      <c r="J18" s="799"/>
      <c r="M18"/>
      <c r="N18"/>
      <c r="O18"/>
      <c r="P18"/>
      <c r="Q18"/>
      <c r="R18"/>
      <c r="S18"/>
      <c r="T18"/>
      <c r="U18"/>
      <c r="V18"/>
      <c r="W18"/>
    </row>
    <row r="19" spans="1:23" ht="7.5" customHeight="1" thickBot="1" x14ac:dyDescent="0.3">
      <c r="B19" s="48"/>
      <c r="C19" s="215"/>
      <c r="D19" s="215"/>
      <c r="E19" s="215"/>
      <c r="F19" s="215"/>
      <c r="G19" s="215"/>
      <c r="H19" s="215"/>
      <c r="I19" s="215"/>
      <c r="J19" s="216"/>
      <c r="M19"/>
      <c r="N19"/>
      <c r="O19"/>
      <c r="P19"/>
      <c r="Q19"/>
      <c r="R19"/>
      <c r="S19"/>
      <c r="T19"/>
      <c r="U19"/>
      <c r="V19"/>
      <c r="W19"/>
    </row>
    <row r="20" spans="1:23" ht="18" customHeight="1" thickBot="1" x14ac:dyDescent="0.3">
      <c r="B20" s="612" t="s">
        <v>28</v>
      </c>
      <c r="C20" s="613"/>
      <c r="D20" s="613"/>
      <c r="E20" s="613" t="s">
        <v>18</v>
      </c>
      <c r="F20" s="613"/>
      <c r="G20" s="75">
        <v>0</v>
      </c>
      <c r="H20" s="76">
        <v>0</v>
      </c>
      <c r="I20" s="289">
        <f>G20*H20+G20</f>
        <v>0</v>
      </c>
      <c r="J20" s="4"/>
      <c r="M20"/>
      <c r="N20"/>
      <c r="O20"/>
      <c r="P20"/>
      <c r="Q20"/>
      <c r="R20"/>
      <c r="S20"/>
      <c r="T20"/>
      <c r="U20"/>
      <c r="V20"/>
      <c r="W20"/>
    </row>
    <row r="21" spans="1:23" ht="18" customHeight="1" thickBot="1" x14ac:dyDescent="0.3">
      <c r="B21" s="796" t="s">
        <v>2</v>
      </c>
      <c r="C21" s="797"/>
      <c r="D21" s="797"/>
      <c r="E21" s="22"/>
      <c r="F21" s="23"/>
      <c r="H21" s="313" t="s">
        <v>42</v>
      </c>
      <c r="I21" s="24"/>
      <c r="J21" s="4"/>
    </row>
    <row r="22" spans="1:23" ht="18" customHeight="1" thickBot="1" x14ac:dyDescent="0.3">
      <c r="B22" s="612" t="s">
        <v>29</v>
      </c>
      <c r="C22" s="613"/>
      <c r="D22" s="613"/>
      <c r="E22" s="613" t="s">
        <v>18</v>
      </c>
      <c r="F22" s="613"/>
      <c r="G22" s="75">
        <v>0</v>
      </c>
      <c r="H22" s="23"/>
      <c r="I22" s="289">
        <f>G22</f>
        <v>0</v>
      </c>
      <c r="J22" s="4"/>
    </row>
    <row r="23" spans="1:23" ht="18" customHeight="1" thickBot="1" x14ac:dyDescent="0.3">
      <c r="B23" s="796" t="s">
        <v>2</v>
      </c>
      <c r="C23" s="797"/>
      <c r="D23" s="797"/>
      <c r="J23" s="4"/>
    </row>
    <row r="24" spans="1:23" ht="18" customHeight="1" thickBot="1" x14ac:dyDescent="0.3">
      <c r="B24" s="612" t="s">
        <v>19</v>
      </c>
      <c r="C24" s="613"/>
      <c r="D24" s="613"/>
      <c r="E24" s="613" t="s">
        <v>18</v>
      </c>
      <c r="F24" s="613"/>
      <c r="G24" s="75">
        <v>0</v>
      </c>
      <c r="H24" s="76">
        <v>0</v>
      </c>
      <c r="I24" s="289">
        <f>G24*H24+G24</f>
        <v>0</v>
      </c>
      <c r="J24" s="4"/>
    </row>
    <row r="25" spans="1:23" ht="18" customHeight="1" thickBot="1" x14ac:dyDescent="0.3">
      <c r="B25" s="105"/>
      <c r="C25" s="22"/>
      <c r="D25" s="22"/>
      <c r="E25" s="22"/>
      <c r="F25" s="23"/>
      <c r="H25" s="313" t="s">
        <v>42</v>
      </c>
      <c r="I25" s="24"/>
      <c r="J25" s="4"/>
    </row>
    <row r="26" spans="1:23" ht="18" customHeight="1" thickBot="1" x14ac:dyDescent="0.3">
      <c r="B26" s="612" t="s">
        <v>20</v>
      </c>
      <c r="C26" s="613"/>
      <c r="D26" s="613"/>
      <c r="E26" s="613" t="s">
        <v>18</v>
      </c>
      <c r="F26" s="613"/>
      <c r="G26" s="75">
        <v>0</v>
      </c>
      <c r="H26" s="76">
        <v>0</v>
      </c>
      <c r="I26" s="289">
        <f>G26*H26+G26</f>
        <v>0</v>
      </c>
      <c r="J26" s="4"/>
    </row>
    <row r="27" spans="1:23" ht="18" customHeight="1" thickBot="1" x14ac:dyDescent="0.3">
      <c r="B27" s="105"/>
      <c r="C27" s="22"/>
      <c r="D27" s="22"/>
      <c r="E27" s="22"/>
      <c r="F27" s="23"/>
      <c r="H27" s="313" t="s">
        <v>42</v>
      </c>
      <c r="I27" s="24"/>
      <c r="J27" s="4"/>
    </row>
    <row r="28" spans="1:23" ht="18" customHeight="1" thickBot="1" x14ac:dyDescent="0.3">
      <c r="A28" s="8"/>
      <c r="B28" s="612" t="s">
        <v>21</v>
      </c>
      <c r="C28" s="613"/>
      <c r="D28" s="613"/>
      <c r="E28" s="613" t="s">
        <v>18</v>
      </c>
      <c r="F28" s="613"/>
      <c r="G28" s="75">
        <v>0</v>
      </c>
      <c r="H28" s="23" t="s">
        <v>2</v>
      </c>
      <c r="I28" s="289">
        <f>G28</f>
        <v>0</v>
      </c>
      <c r="J28" s="25"/>
    </row>
    <row r="29" spans="1:23" ht="18" customHeight="1" thickBot="1" x14ac:dyDescent="0.3">
      <c r="A29" s="8"/>
      <c r="B29" s="5"/>
      <c r="H29" s="87"/>
      <c r="J29" s="25"/>
    </row>
    <row r="30" spans="1:23" ht="18" customHeight="1" thickBot="1" x14ac:dyDescent="0.3">
      <c r="B30" s="612" t="s">
        <v>242</v>
      </c>
      <c r="C30" s="613"/>
      <c r="D30" s="613"/>
      <c r="E30" s="613" t="s">
        <v>18</v>
      </c>
      <c r="F30" s="613"/>
      <c r="G30" s="75">
        <v>0</v>
      </c>
      <c r="H30" s="76">
        <v>0</v>
      </c>
      <c r="I30" s="289">
        <f>G30*H30+G30</f>
        <v>0</v>
      </c>
      <c r="J30" s="4"/>
    </row>
    <row r="31" spans="1:23" ht="18" customHeight="1" thickBot="1" x14ac:dyDescent="0.3">
      <c r="B31" s="84"/>
      <c r="C31" s="85"/>
      <c r="D31" s="85"/>
      <c r="E31" s="85"/>
      <c r="F31" s="85"/>
      <c r="G31" s="217"/>
      <c r="H31" s="313" t="s">
        <v>42</v>
      </c>
      <c r="I31" s="86"/>
      <c r="J31" s="4"/>
    </row>
    <row r="32" spans="1:23" ht="18" customHeight="1" thickBot="1" x14ac:dyDescent="0.3">
      <c r="B32" s="612" t="s">
        <v>242</v>
      </c>
      <c r="C32" s="613"/>
      <c r="D32" s="613"/>
      <c r="E32" s="85"/>
      <c r="F32" s="85"/>
      <c r="G32" s="75">
        <v>0</v>
      </c>
      <c r="H32" s="76">
        <v>0</v>
      </c>
      <c r="I32" s="289">
        <f>G32*H32+G32</f>
        <v>0</v>
      </c>
      <c r="J32" s="4"/>
    </row>
    <row r="33" spans="1:11" ht="18" customHeight="1" thickBot="1" x14ac:dyDescent="0.3">
      <c r="B33" s="26"/>
      <c r="C33" s="23"/>
      <c r="D33" s="27"/>
      <c r="E33" s="11"/>
      <c r="F33" s="28"/>
      <c r="G33" s="29"/>
      <c r="H33" s="314" t="s">
        <v>42</v>
      </c>
      <c r="I33" s="30"/>
      <c r="J33" s="4"/>
    </row>
    <row r="34" spans="1:11" ht="18" customHeight="1" thickBot="1" x14ac:dyDescent="0.3">
      <c r="B34" s="612" t="s">
        <v>243</v>
      </c>
      <c r="C34" s="613"/>
      <c r="D34" s="613"/>
      <c r="E34" s="613" t="s">
        <v>18</v>
      </c>
      <c r="F34" s="613"/>
      <c r="G34" s="75">
        <v>0</v>
      </c>
      <c r="H34" s="23"/>
      <c r="I34" s="289">
        <f>G34</f>
        <v>0</v>
      </c>
      <c r="J34" s="4"/>
    </row>
    <row r="35" spans="1:11" ht="18" customHeight="1" thickBot="1" x14ac:dyDescent="0.3">
      <c r="B35" s="105"/>
      <c r="C35" s="22"/>
      <c r="D35" s="22"/>
      <c r="E35" s="35"/>
      <c r="F35" s="23"/>
      <c r="G35" s="31"/>
      <c r="H35" s="23"/>
      <c r="I35" s="32"/>
      <c r="J35" s="4"/>
    </row>
    <row r="36" spans="1:11" ht="18" customHeight="1" thickBot="1" x14ac:dyDescent="0.3">
      <c r="A36" s="8"/>
      <c r="B36" s="612" t="s">
        <v>244</v>
      </c>
      <c r="C36" s="613"/>
      <c r="D36" s="613"/>
      <c r="E36" s="613" t="s">
        <v>18</v>
      </c>
      <c r="F36" s="613"/>
      <c r="G36" s="75">
        <v>0</v>
      </c>
      <c r="H36" s="23"/>
      <c r="I36" s="289">
        <f>G36</f>
        <v>0</v>
      </c>
      <c r="J36" s="25"/>
    </row>
    <row r="37" spans="1:11" ht="18" customHeight="1" thickBot="1" x14ac:dyDescent="0.3">
      <c r="A37" s="8"/>
      <c r="B37" s="33"/>
      <c r="C37" s="6"/>
      <c r="D37" s="6"/>
      <c r="E37" s="21"/>
      <c r="F37" s="6"/>
      <c r="G37" s="6"/>
      <c r="H37" s="6"/>
      <c r="I37" s="6"/>
      <c r="J37" s="34"/>
    </row>
    <row r="38" spans="1:11" ht="18" customHeight="1" thickBot="1" x14ac:dyDescent="0.3">
      <c r="A38" s="8"/>
      <c r="B38" s="780" t="s">
        <v>228</v>
      </c>
      <c r="C38" s="781"/>
      <c r="D38" s="781"/>
      <c r="E38" s="781"/>
      <c r="F38" s="781"/>
      <c r="G38" s="781"/>
      <c r="H38" s="781"/>
      <c r="I38" s="781"/>
      <c r="J38" s="782"/>
      <c r="K38" s="8"/>
    </row>
    <row r="39" spans="1:11" ht="18" customHeight="1" x14ac:dyDescent="0.25">
      <c r="A39" s="8"/>
      <c r="B39" s="783"/>
      <c r="C39" s="784"/>
      <c r="D39" s="784"/>
      <c r="E39" s="784"/>
      <c r="F39" s="784"/>
      <c r="G39" s="784"/>
      <c r="H39" s="784"/>
      <c r="I39" s="784"/>
      <c r="J39" s="785"/>
      <c r="K39" s="8"/>
    </row>
    <row r="40" spans="1:11" ht="18" customHeight="1" x14ac:dyDescent="0.25">
      <c r="A40" s="8"/>
      <c r="B40" s="786"/>
      <c r="C40" s="787"/>
      <c r="D40" s="787"/>
      <c r="E40" s="787"/>
      <c r="F40" s="787"/>
      <c r="G40" s="787"/>
      <c r="H40" s="787"/>
      <c r="I40" s="787"/>
      <c r="J40" s="788"/>
      <c r="K40" s="8"/>
    </row>
    <row r="41" spans="1:11" ht="18" customHeight="1" x14ac:dyDescent="0.25">
      <c r="A41" s="8"/>
      <c r="B41" s="786"/>
      <c r="C41" s="787"/>
      <c r="D41" s="787"/>
      <c r="E41" s="787"/>
      <c r="F41" s="787"/>
      <c r="G41" s="787"/>
      <c r="H41" s="787"/>
      <c r="I41" s="787"/>
      <c r="J41" s="788"/>
      <c r="K41" s="8"/>
    </row>
    <row r="42" spans="1:11" ht="18" customHeight="1" x14ac:dyDescent="0.25">
      <c r="A42" s="8"/>
      <c r="B42" s="786"/>
      <c r="C42" s="789"/>
      <c r="D42" s="789"/>
      <c r="E42" s="789"/>
      <c r="F42" s="789"/>
      <c r="G42" s="789"/>
      <c r="H42" s="789"/>
      <c r="I42" s="789"/>
      <c r="J42" s="788"/>
      <c r="K42" s="8"/>
    </row>
    <row r="43" spans="1:11" ht="18" customHeight="1" x14ac:dyDescent="0.25">
      <c r="B43" s="786"/>
      <c r="C43" s="789"/>
      <c r="D43" s="789"/>
      <c r="E43" s="789"/>
      <c r="F43" s="789"/>
      <c r="G43" s="789"/>
      <c r="H43" s="789"/>
      <c r="I43" s="789"/>
      <c r="J43" s="788"/>
    </row>
    <row r="44" spans="1:11" ht="18" customHeight="1" thickBot="1" x14ac:dyDescent="0.3">
      <c r="B44" s="790"/>
      <c r="C44" s="791"/>
      <c r="D44" s="791"/>
      <c r="E44" s="791"/>
      <c r="F44" s="791"/>
      <c r="G44" s="791"/>
      <c r="H44" s="791"/>
      <c r="I44" s="791"/>
      <c r="J44" s="792"/>
    </row>
  </sheetData>
  <sheetProtection algorithmName="SHA-512" hashValue="rbxoL4J86CD722Yn0YFZWs9ziuQmjOMES0WYZXEsQlv616lp99yfZm6PoB9sSKVb4tsHHsFr0DHucMXmYCtfpw==" saltValue="FU+sN7o0BHRlSj3o4GVp7g==" spinCount="100000" sheet="1" objects="1" scenarios="1"/>
  <mergeCells count="29">
    <mergeCell ref="B10:J13"/>
    <mergeCell ref="I1:J1"/>
    <mergeCell ref="B2:J4"/>
    <mergeCell ref="C7:D7"/>
    <mergeCell ref="E7:I7"/>
    <mergeCell ref="B9:J9"/>
    <mergeCell ref="B28:D28"/>
    <mergeCell ref="E28:F28"/>
    <mergeCell ref="B15:J16"/>
    <mergeCell ref="B20:D20"/>
    <mergeCell ref="E20:F20"/>
    <mergeCell ref="B21:D21"/>
    <mergeCell ref="B22:D22"/>
    <mergeCell ref="E22:F22"/>
    <mergeCell ref="B23:D23"/>
    <mergeCell ref="B24:D24"/>
    <mergeCell ref="E24:F24"/>
    <mergeCell ref="B26:D26"/>
    <mergeCell ref="E26:F26"/>
    <mergeCell ref="B18:J18"/>
    <mergeCell ref="B38:J38"/>
    <mergeCell ref="B39:J44"/>
    <mergeCell ref="B30:D30"/>
    <mergeCell ref="E30:F30"/>
    <mergeCell ref="B32:D32"/>
    <mergeCell ref="B34:D34"/>
    <mergeCell ref="E34:F34"/>
    <mergeCell ref="B36:D36"/>
    <mergeCell ref="E36:F36"/>
  </mergeCells>
  <pageMargins left="0.7" right="0.7" top="0.75" bottom="0.75" header="0.3" footer="0.3"/>
  <pageSetup scale="96"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L1:O11"/>
  <sheetViews>
    <sheetView showGridLines="0" showRowColHeaders="0" workbookViewId="0"/>
  </sheetViews>
  <sheetFormatPr defaultRowHeight="15" x14ac:dyDescent="0.25"/>
  <cols>
    <col min="1" max="1" width="3.28515625" customWidth="1"/>
  </cols>
  <sheetData>
    <row r="1" spans="12:15" x14ac:dyDescent="0.25">
      <c r="L1" t="s">
        <v>2</v>
      </c>
    </row>
    <row r="5" spans="12:15" x14ac:dyDescent="0.25">
      <c r="N5" s="101"/>
    </row>
    <row r="11" spans="12:15" x14ac:dyDescent="0.25">
      <c r="O11" s="101"/>
    </row>
  </sheetData>
  <sheetProtection algorithmName="SHA-512" hashValue="UwY0XDc1JboeDXc63C5YNF4qxzTP/BqBbwA9T0iqhX8gavPYqeJ5MXSrr3VAp08RytOJ7ZT8XV+Vka5TgvloTg==" saltValue="bTr1882YBxrAYeoDMCx6GQ==" spinCount="100000" sheet="1" objects="1" scenarios="1"/>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B1:H42"/>
  <sheetViews>
    <sheetView showGridLines="0" showRowColHeaders="0" workbookViewId="0">
      <selection activeCell="E9" sqref="E9:G9"/>
    </sheetView>
  </sheetViews>
  <sheetFormatPr defaultRowHeight="15" x14ac:dyDescent="0.25"/>
  <cols>
    <col min="2" max="3" width="10.7109375" customWidth="1"/>
    <col min="4" max="6" width="15.7109375" customWidth="1"/>
    <col min="7" max="8" width="10.7109375" customWidth="1"/>
  </cols>
  <sheetData>
    <row r="1" spans="2:8" ht="18" customHeight="1" thickBot="1" x14ac:dyDescent="0.3">
      <c r="G1" s="752">
        <v>2020</v>
      </c>
      <c r="H1" s="752"/>
    </row>
    <row r="2" spans="2:8" ht="18" customHeight="1" x14ac:dyDescent="0.25">
      <c r="B2" s="567" t="s">
        <v>57</v>
      </c>
      <c r="C2" s="568"/>
      <c r="D2" s="568"/>
      <c r="E2" s="568"/>
      <c r="F2" s="568"/>
      <c r="G2" s="568"/>
      <c r="H2" s="569"/>
    </row>
    <row r="3" spans="2:8" ht="18" customHeight="1" x14ac:dyDescent="0.25">
      <c r="B3" s="570"/>
      <c r="C3" s="571"/>
      <c r="D3" s="571"/>
      <c r="E3" s="571"/>
      <c r="F3" s="571"/>
      <c r="G3" s="571"/>
      <c r="H3" s="572"/>
    </row>
    <row r="4" spans="2:8" ht="18" customHeight="1" x14ac:dyDescent="0.25">
      <c r="B4" s="570"/>
      <c r="C4" s="571"/>
      <c r="D4" s="571"/>
      <c r="E4" s="571"/>
      <c r="F4" s="571"/>
      <c r="G4" s="571"/>
      <c r="H4" s="572"/>
    </row>
    <row r="5" spans="2:8" ht="18" customHeight="1" thickBot="1" x14ac:dyDescent="0.3">
      <c r="B5" s="573"/>
      <c r="C5" s="574"/>
      <c r="D5" s="574"/>
      <c r="E5" s="574"/>
      <c r="F5" s="574"/>
      <c r="G5" s="574"/>
      <c r="H5" s="575"/>
    </row>
    <row r="6" spans="2:8" ht="18" customHeight="1" x14ac:dyDescent="0.25">
      <c r="B6" s="41"/>
      <c r="C6" s="47"/>
      <c r="D6" s="47"/>
      <c r="E6" s="47"/>
      <c r="F6" s="47"/>
      <c r="G6" s="47"/>
      <c r="H6" s="77"/>
    </row>
    <row r="7" spans="2:8" ht="21" customHeight="1" x14ac:dyDescent="0.25">
      <c r="B7" s="48"/>
      <c r="H7" s="42"/>
    </row>
    <row r="8" spans="2:8" ht="18" customHeight="1" x14ac:dyDescent="0.25">
      <c r="B8" s="168"/>
      <c r="H8" s="42"/>
    </row>
    <row r="9" spans="2:8" ht="18" customHeight="1" x14ac:dyDescent="0.25">
      <c r="B9" s="48"/>
      <c r="C9" s="54"/>
      <c r="D9" s="54" t="s">
        <v>0</v>
      </c>
      <c r="E9" s="749" t="s">
        <v>2</v>
      </c>
      <c r="F9" s="750"/>
      <c r="G9" s="751"/>
      <c r="H9" s="42"/>
    </row>
    <row r="10" spans="2:8" ht="18" customHeight="1" x14ac:dyDescent="0.25">
      <c r="B10" s="44"/>
      <c r="D10" s="45"/>
      <c r="H10" s="42"/>
    </row>
    <row r="11" spans="2:8" ht="18" customHeight="1" x14ac:dyDescent="0.25">
      <c r="B11" s="612" t="s">
        <v>58</v>
      </c>
      <c r="C11" s="745"/>
      <c r="D11" s="745"/>
      <c r="E11" s="745"/>
      <c r="F11" s="745"/>
      <c r="G11" s="745"/>
      <c r="H11" s="822"/>
    </row>
    <row r="12" spans="2:8" ht="18" customHeight="1" x14ac:dyDescent="0.25">
      <c r="B12" s="819" t="s">
        <v>59</v>
      </c>
      <c r="C12" s="755"/>
      <c r="D12" s="755"/>
      <c r="E12" s="755"/>
      <c r="F12" s="755"/>
      <c r="G12" s="755"/>
      <c r="H12" s="820"/>
    </row>
    <row r="13" spans="2:8" ht="18" customHeight="1" x14ac:dyDescent="0.25">
      <c r="B13" s="819" t="s">
        <v>51</v>
      </c>
      <c r="C13" s="755"/>
      <c r="D13" s="755"/>
      <c r="E13" s="755"/>
      <c r="F13" s="755"/>
      <c r="G13" s="755"/>
      <c r="H13" s="820"/>
    </row>
    <row r="14" spans="2:8" ht="18" customHeight="1" x14ac:dyDescent="0.25">
      <c r="B14" s="612" t="s">
        <v>52</v>
      </c>
      <c r="C14" s="613"/>
      <c r="D14" s="613"/>
      <c r="E14" s="613"/>
      <c r="F14" s="613"/>
      <c r="G14" s="613"/>
      <c r="H14" s="821"/>
    </row>
    <row r="15" spans="2:8" ht="18" customHeight="1" x14ac:dyDescent="0.25">
      <c r="B15" s="819" t="s">
        <v>233</v>
      </c>
      <c r="C15" s="755"/>
      <c r="D15" s="755"/>
      <c r="E15" s="755"/>
      <c r="F15" s="755"/>
      <c r="G15" s="755"/>
      <c r="H15" s="820"/>
    </row>
    <row r="16" spans="2:8" ht="18" customHeight="1" x14ac:dyDescent="0.25">
      <c r="B16" s="819" t="s">
        <v>54</v>
      </c>
      <c r="C16" s="755"/>
      <c r="D16" s="755"/>
      <c r="E16" s="755"/>
      <c r="F16" s="755"/>
      <c r="G16" s="755"/>
      <c r="H16" s="820"/>
    </row>
    <row r="17" spans="2:8" ht="18" customHeight="1" x14ac:dyDescent="0.25">
      <c r="B17" s="819" t="s">
        <v>53</v>
      </c>
      <c r="C17" s="755"/>
      <c r="D17" s="755"/>
      <c r="E17" s="755"/>
      <c r="F17" s="755"/>
      <c r="G17" s="755"/>
      <c r="H17" s="820"/>
    </row>
    <row r="18" spans="2:8" ht="18" customHeight="1" x14ac:dyDescent="0.25">
      <c r="B18" s="218"/>
      <c r="C18" s="219"/>
      <c r="D18" s="219"/>
      <c r="E18" s="219"/>
      <c r="F18" s="219"/>
      <c r="G18" s="219"/>
      <c r="H18" s="220"/>
    </row>
    <row r="19" spans="2:8" ht="18" customHeight="1" x14ac:dyDescent="0.25">
      <c r="B19" s="819" t="s">
        <v>68</v>
      </c>
      <c r="C19" s="755"/>
      <c r="D19" s="755"/>
      <c r="E19" s="755"/>
      <c r="F19" s="755"/>
      <c r="G19" s="755"/>
      <c r="H19" s="820"/>
    </row>
    <row r="20" spans="2:8" ht="18" customHeight="1" x14ac:dyDescent="0.25">
      <c r="B20" s="824" t="s">
        <v>62</v>
      </c>
      <c r="C20" s="581"/>
      <c r="D20" s="161" t="s">
        <v>55</v>
      </c>
      <c r="E20" s="3"/>
      <c r="F20" s="161" t="s">
        <v>56</v>
      </c>
      <c r="G20" s="161"/>
      <c r="H20" s="4"/>
    </row>
    <row r="21" spans="2:8" ht="18" customHeight="1" x14ac:dyDescent="0.25">
      <c r="B21" s="710">
        <v>2019</v>
      </c>
      <c r="C21" s="823"/>
      <c r="D21" s="78">
        <v>0</v>
      </c>
      <c r="E21" s="544" t="s">
        <v>454</v>
      </c>
      <c r="F21" s="78">
        <v>0</v>
      </c>
      <c r="G21" s="543" t="s">
        <v>455</v>
      </c>
      <c r="H21" s="4"/>
    </row>
    <row r="22" spans="2:8" ht="18" customHeight="1" x14ac:dyDescent="0.25">
      <c r="B22" s="710">
        <v>2018</v>
      </c>
      <c r="C22" s="823"/>
      <c r="D22" s="78">
        <v>0</v>
      </c>
      <c r="E22" s="544" t="s">
        <v>454</v>
      </c>
      <c r="F22" s="78">
        <v>0</v>
      </c>
      <c r="G22" s="543" t="s">
        <v>455</v>
      </c>
      <c r="H22" s="4"/>
    </row>
    <row r="23" spans="2:8" ht="18" customHeight="1" thickBot="1" x14ac:dyDescent="0.3">
      <c r="B23" s="48"/>
      <c r="C23" s="195"/>
      <c r="D23" s="181"/>
      <c r="E23" s="3"/>
      <c r="F23" s="181"/>
      <c r="H23" s="4"/>
    </row>
    <row r="24" spans="2:8" ht="18" customHeight="1" thickBot="1" x14ac:dyDescent="0.3">
      <c r="B24" s="710" t="s">
        <v>24</v>
      </c>
      <c r="C24" s="712"/>
      <c r="D24" s="279">
        <f>(D21+D22)/24</f>
        <v>0</v>
      </c>
      <c r="E24" s="3"/>
      <c r="F24" s="279">
        <f>(F21+F22)/24</f>
        <v>0</v>
      </c>
      <c r="H24" s="4"/>
    </row>
    <row r="25" spans="2:8" ht="18" customHeight="1" x14ac:dyDescent="0.25">
      <c r="B25" s="194"/>
      <c r="C25" s="195"/>
      <c r="D25" s="221"/>
      <c r="E25" s="3"/>
      <c r="F25" s="221"/>
      <c r="H25" s="4"/>
    </row>
    <row r="26" spans="2:8" ht="18" customHeight="1" x14ac:dyDescent="0.25">
      <c r="B26" s="819" t="s">
        <v>69</v>
      </c>
      <c r="C26" s="755"/>
      <c r="D26" s="755"/>
      <c r="E26" s="755"/>
      <c r="F26" s="755"/>
      <c r="G26" s="755"/>
      <c r="H26" s="820"/>
    </row>
    <row r="27" spans="2:8" ht="18" customHeight="1" x14ac:dyDescent="0.25">
      <c r="B27" s="824" t="s">
        <v>62</v>
      </c>
      <c r="C27" s="581"/>
      <c r="D27" s="181"/>
      <c r="E27" s="3"/>
      <c r="F27" s="181"/>
      <c r="H27" s="4"/>
    </row>
    <row r="28" spans="2:8" ht="18" customHeight="1" x14ac:dyDescent="0.25">
      <c r="B28" s="710">
        <v>2019</v>
      </c>
      <c r="C28" s="823"/>
      <c r="D28" s="78">
        <v>0</v>
      </c>
      <c r="E28" s="544" t="s">
        <v>454</v>
      </c>
      <c r="F28" s="78">
        <v>0</v>
      </c>
      <c r="G28" s="543" t="s">
        <v>455</v>
      </c>
      <c r="H28" s="4"/>
    </row>
    <row r="29" spans="2:8" ht="18" customHeight="1" x14ac:dyDescent="0.25">
      <c r="B29" s="710">
        <v>2018</v>
      </c>
      <c r="C29" s="823"/>
      <c r="D29" s="78">
        <v>0</v>
      </c>
      <c r="E29" s="544" t="s">
        <v>454</v>
      </c>
      <c r="F29" s="78">
        <v>0</v>
      </c>
      <c r="G29" s="543" t="s">
        <v>455</v>
      </c>
      <c r="H29" s="4"/>
    </row>
    <row r="30" spans="2:8" ht="18" customHeight="1" thickBot="1" x14ac:dyDescent="0.3">
      <c r="B30" s="5"/>
      <c r="C30" s="3"/>
      <c r="D30" s="3"/>
      <c r="E30" s="3"/>
      <c r="F30" s="3"/>
      <c r="H30" s="4"/>
    </row>
    <row r="31" spans="2:8" ht="18" customHeight="1" thickBot="1" x14ac:dyDescent="0.3">
      <c r="B31" s="710" t="s">
        <v>24</v>
      </c>
      <c r="C31" s="712"/>
      <c r="D31" s="279">
        <f>(D28+D29)/24</f>
        <v>0</v>
      </c>
      <c r="E31" s="3"/>
      <c r="F31" s="279">
        <f>(F28+F29)/24</f>
        <v>0</v>
      </c>
      <c r="H31" s="4"/>
    </row>
    <row r="32" spans="2:8" ht="18" customHeight="1" thickBot="1" x14ac:dyDescent="0.3">
      <c r="B32" s="33"/>
      <c r="C32" s="6"/>
      <c r="D32" s="6"/>
      <c r="E32" s="6"/>
      <c r="F32" s="6"/>
      <c r="G32" s="6"/>
      <c r="H32" s="7"/>
    </row>
    <row r="33" spans="2:8" ht="18" customHeight="1" thickBot="1" x14ac:dyDescent="0.3">
      <c r="B33" s="766" t="s">
        <v>228</v>
      </c>
      <c r="C33" s="767"/>
      <c r="D33" s="767"/>
      <c r="E33" s="767"/>
      <c r="F33" s="767"/>
      <c r="G33" s="767"/>
      <c r="H33" s="768"/>
    </row>
    <row r="34" spans="2:8" ht="18" customHeight="1" x14ac:dyDescent="0.25">
      <c r="B34" s="769"/>
      <c r="C34" s="770"/>
      <c r="D34" s="770"/>
      <c r="E34" s="770"/>
      <c r="F34" s="770"/>
      <c r="G34" s="770"/>
      <c r="H34" s="771"/>
    </row>
    <row r="35" spans="2:8" ht="18" customHeight="1" x14ac:dyDescent="0.25">
      <c r="B35" s="772"/>
      <c r="C35" s="773"/>
      <c r="D35" s="773"/>
      <c r="E35" s="773"/>
      <c r="F35" s="773"/>
      <c r="G35" s="773"/>
      <c r="H35" s="774"/>
    </row>
    <row r="36" spans="2:8" ht="18" customHeight="1" x14ac:dyDescent="0.25">
      <c r="B36" s="772"/>
      <c r="C36" s="773"/>
      <c r="D36" s="773"/>
      <c r="E36" s="773"/>
      <c r="F36" s="773"/>
      <c r="G36" s="773"/>
      <c r="H36" s="774"/>
    </row>
    <row r="37" spans="2:8" ht="18" customHeight="1" x14ac:dyDescent="0.25">
      <c r="B37" s="772"/>
      <c r="C37" s="773"/>
      <c r="D37" s="773"/>
      <c r="E37" s="773"/>
      <c r="F37" s="773"/>
      <c r="G37" s="773"/>
      <c r="H37" s="774"/>
    </row>
    <row r="38" spans="2:8" x14ac:dyDescent="0.25">
      <c r="B38" s="772"/>
      <c r="C38" s="773"/>
      <c r="D38" s="773"/>
      <c r="E38" s="773"/>
      <c r="F38" s="773"/>
      <c r="G38" s="773"/>
      <c r="H38" s="774"/>
    </row>
    <row r="39" spans="2:8" ht="15.75" thickBot="1" x14ac:dyDescent="0.3">
      <c r="B39" s="775"/>
      <c r="C39" s="776"/>
      <c r="D39" s="776"/>
      <c r="E39" s="776"/>
      <c r="F39" s="776"/>
      <c r="G39" s="776"/>
      <c r="H39" s="777"/>
    </row>
    <row r="40" spans="2:8" x14ac:dyDescent="0.25">
      <c r="B40" s="3"/>
      <c r="C40" s="3"/>
      <c r="D40" s="3"/>
      <c r="E40" s="3"/>
      <c r="F40" s="3"/>
      <c r="G40" s="3"/>
      <c r="H40" s="3"/>
    </row>
    <row r="41" spans="2:8" x14ac:dyDescent="0.25">
      <c r="B41" s="3"/>
      <c r="C41" s="3"/>
      <c r="D41" s="3"/>
      <c r="E41" s="3"/>
      <c r="F41" s="3"/>
      <c r="G41" s="3"/>
      <c r="H41" s="3"/>
    </row>
    <row r="42" spans="2:8" x14ac:dyDescent="0.25">
      <c r="B42" s="3"/>
      <c r="C42" s="3"/>
      <c r="D42" s="3"/>
      <c r="E42" s="3"/>
      <c r="F42" s="3"/>
      <c r="G42" s="3"/>
      <c r="H42" s="3"/>
    </row>
  </sheetData>
  <sheetProtection algorithmName="SHA-512" hashValue="zK5e2rBsGFvCz1XpMbG0MDhPG1tW6eH9m81nixECAx7FCFOWvbDDwhufuP2K/ZywEulOW/rMDV4Dq0sm3Srf0g==" saltValue="qKOwSuC5tfo0uFRIrLKy9g==" spinCount="100000" sheet="1" objects="1" scenarios="1"/>
  <mergeCells count="22">
    <mergeCell ref="B33:H33"/>
    <mergeCell ref="B34:H39"/>
    <mergeCell ref="B20:C20"/>
    <mergeCell ref="B27:C27"/>
    <mergeCell ref="B31:C31"/>
    <mergeCell ref="B29:C29"/>
    <mergeCell ref="B19:H19"/>
    <mergeCell ref="B26:H26"/>
    <mergeCell ref="B21:C21"/>
    <mergeCell ref="B22:C22"/>
    <mergeCell ref="B28:C28"/>
    <mergeCell ref="B24:C24"/>
    <mergeCell ref="G1:H1"/>
    <mergeCell ref="B2:H5"/>
    <mergeCell ref="E9:G9"/>
    <mergeCell ref="B17:H17"/>
    <mergeCell ref="B14:H14"/>
    <mergeCell ref="B11:H11"/>
    <mergeCell ref="B13:H13"/>
    <mergeCell ref="B12:H12"/>
    <mergeCell ref="B16:H16"/>
    <mergeCell ref="B15:H15"/>
  </mergeCells>
  <pageMargins left="0.7" right="0.7" top="0.75" bottom="0.75" header="0.3" footer="0.3"/>
  <pageSetup orientation="portrait" r:id="rId1"/>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pageSetUpPr fitToPage="1"/>
  </sheetPr>
  <dimension ref="A1:V95"/>
  <sheetViews>
    <sheetView showGridLines="0" showRowColHeaders="0" workbookViewId="0">
      <selection activeCell="D7" sqref="D7:G7"/>
    </sheetView>
  </sheetViews>
  <sheetFormatPr defaultRowHeight="20.100000000000001" customHeight="1" x14ac:dyDescent="0.25"/>
  <cols>
    <col min="1" max="1" width="2.7109375" style="3" customWidth="1"/>
    <col min="2" max="4" width="13.7109375" style="3" customWidth="1"/>
    <col min="5" max="5" width="5.7109375" style="3" customWidth="1"/>
    <col min="6" max="6" width="15.7109375" style="3" customWidth="1"/>
    <col min="7" max="7" width="22.7109375" style="3" customWidth="1"/>
    <col min="8" max="9" width="15.7109375" style="3" customWidth="1"/>
    <col min="10" max="10" width="2.42578125" style="3" customWidth="1"/>
    <col min="11" max="16384" width="9.140625" style="3"/>
  </cols>
  <sheetData>
    <row r="1" spans="1:22" ht="20.100000000000001" customHeight="1" thickBot="1" x14ac:dyDescent="0.3">
      <c r="H1" s="850">
        <v>2020</v>
      </c>
      <c r="I1" s="850"/>
      <c r="J1" s="850"/>
    </row>
    <row r="2" spans="1:22" ht="20.100000000000001" customHeight="1" x14ac:dyDescent="0.25">
      <c r="B2" s="567" t="s">
        <v>485</v>
      </c>
      <c r="C2" s="568"/>
      <c r="D2" s="568"/>
      <c r="E2" s="568"/>
      <c r="F2" s="568"/>
      <c r="G2" s="568"/>
      <c r="H2" s="568"/>
      <c r="I2" s="568"/>
      <c r="J2" s="569"/>
    </row>
    <row r="3" spans="1:22" ht="20.100000000000001" customHeight="1" x14ac:dyDescent="0.25">
      <c r="B3" s="570"/>
      <c r="C3" s="851"/>
      <c r="D3" s="851"/>
      <c r="E3" s="851"/>
      <c r="F3" s="851"/>
      <c r="G3" s="851"/>
      <c r="H3" s="851"/>
      <c r="I3" s="851"/>
      <c r="J3" s="572"/>
    </row>
    <row r="4" spans="1:22" ht="20.100000000000001" customHeight="1" thickBot="1" x14ac:dyDescent="0.3">
      <c r="B4" s="573"/>
      <c r="C4" s="574"/>
      <c r="D4" s="574"/>
      <c r="E4" s="574"/>
      <c r="F4" s="574"/>
      <c r="G4" s="574"/>
      <c r="H4" s="574"/>
      <c r="I4" s="574"/>
      <c r="J4" s="575"/>
    </row>
    <row r="5" spans="1:22" ht="20.100000000000001" customHeight="1" x14ac:dyDescent="0.25">
      <c r="B5" s="5"/>
      <c r="C5" s="445"/>
      <c r="D5" s="445"/>
      <c r="E5" s="445"/>
      <c r="F5" s="445"/>
      <c r="G5" s="445"/>
      <c r="H5" s="445"/>
      <c r="I5" s="445"/>
      <c r="J5" s="37"/>
    </row>
    <row r="6" spans="1:22" ht="20.100000000000001" customHeight="1" x14ac:dyDescent="0.25">
      <c r="A6" s="36"/>
      <c r="B6" s="5"/>
      <c r="C6" s="445"/>
      <c r="D6" s="445"/>
      <c r="E6" s="445"/>
      <c r="F6" s="445"/>
      <c r="G6" s="445"/>
      <c r="H6" s="445"/>
      <c r="I6" s="445"/>
      <c r="J6" s="4"/>
    </row>
    <row r="7" spans="1:22" ht="20.100000000000001" customHeight="1" x14ac:dyDescent="0.25">
      <c r="A7" s="5"/>
      <c r="B7" s="136"/>
      <c r="C7" s="446" t="s">
        <v>0</v>
      </c>
      <c r="D7" s="836"/>
      <c r="E7" s="837"/>
      <c r="F7" s="837"/>
      <c r="G7" s="838"/>
      <c r="H7" s="490"/>
      <c r="I7" s="490"/>
      <c r="J7" s="4"/>
      <c r="M7"/>
      <c r="N7"/>
      <c r="O7"/>
      <c r="P7"/>
      <c r="Q7"/>
      <c r="R7"/>
      <c r="S7"/>
      <c r="T7"/>
      <c r="U7"/>
      <c r="V7"/>
    </row>
    <row r="8" spans="1:22" ht="20.100000000000001" customHeight="1" x14ac:dyDescent="0.25">
      <c r="A8" s="5"/>
      <c r="B8" s="624"/>
      <c r="C8" s="842"/>
      <c r="D8" s="842"/>
      <c r="E8" s="842"/>
      <c r="F8" s="842"/>
      <c r="G8" s="842"/>
      <c r="H8" s="842"/>
      <c r="I8" s="503"/>
      <c r="J8" s="4"/>
    </row>
    <row r="9" spans="1:22" ht="20.100000000000001" customHeight="1" x14ac:dyDescent="0.25">
      <c r="A9" s="5"/>
      <c r="B9" s="136"/>
      <c r="C9" s="446" t="s">
        <v>22</v>
      </c>
      <c r="D9" s="836"/>
      <c r="E9" s="837"/>
      <c r="F9" s="837"/>
      <c r="G9" s="838"/>
      <c r="H9" s="490"/>
      <c r="I9" s="490"/>
      <c r="J9" s="4"/>
    </row>
    <row r="10" spans="1:22" ht="20.100000000000001" customHeight="1" x14ac:dyDescent="0.25">
      <c r="A10" s="5"/>
      <c r="B10" s="624" t="s">
        <v>370</v>
      </c>
      <c r="C10" s="842"/>
      <c r="D10" s="842"/>
      <c r="E10" s="842"/>
      <c r="F10" s="842"/>
      <c r="G10" s="842"/>
      <c r="H10" s="842"/>
      <c r="I10" s="503"/>
      <c r="J10" s="4"/>
      <c r="M10" s="489"/>
      <c r="N10" s="489"/>
      <c r="O10" s="489"/>
      <c r="P10" s="489"/>
      <c r="Q10" s="489"/>
      <c r="R10" s="489"/>
      <c r="S10" s="489"/>
      <c r="T10" s="489"/>
    </row>
    <row r="11" spans="1:22" ht="20.100000000000001" customHeight="1" x14ac:dyDescent="0.25">
      <c r="A11" s="5"/>
      <c r="B11" s="843" t="s">
        <v>477</v>
      </c>
      <c r="C11" s="844"/>
      <c r="D11" s="844"/>
      <c r="E11" s="844"/>
      <c r="F11" s="844"/>
      <c r="G11" s="844"/>
      <c r="H11" s="844"/>
      <c r="I11" s="504"/>
      <c r="J11" s="4"/>
    </row>
    <row r="12" spans="1:22" ht="20.100000000000001" customHeight="1" x14ac:dyDescent="0.25">
      <c r="A12" s="5"/>
      <c r="B12" s="500"/>
      <c r="C12" s="504"/>
      <c r="D12" s="504"/>
      <c r="E12" s="504"/>
      <c r="F12" s="491"/>
      <c r="G12" s="504"/>
      <c r="H12" s="504"/>
      <c r="I12" s="504"/>
      <c r="J12" s="4"/>
    </row>
    <row r="13" spans="1:22" ht="20.100000000000001" customHeight="1" x14ac:dyDescent="0.25">
      <c r="A13" s="105"/>
      <c r="B13" s="222"/>
      <c r="C13" s="445"/>
      <c r="D13" s="445" t="s">
        <v>2</v>
      </c>
      <c r="E13" s="223"/>
      <c r="F13" s="137"/>
      <c r="G13" s="506" t="s">
        <v>62</v>
      </c>
      <c r="H13" s="137"/>
      <c r="I13" s="528"/>
      <c r="J13" s="37"/>
    </row>
    <row r="14" spans="1:22" ht="20.100000000000001" customHeight="1" x14ac:dyDescent="0.25">
      <c r="A14" s="105"/>
      <c r="B14" s="222"/>
      <c r="C14" s="445"/>
      <c r="D14" s="445"/>
      <c r="E14" s="445"/>
      <c r="F14" s="505"/>
      <c r="G14" s="505"/>
      <c r="H14" s="505"/>
      <c r="I14" s="505"/>
      <c r="J14" s="37"/>
      <c r="O14"/>
    </row>
    <row r="15" spans="1:22" ht="20.100000000000001" customHeight="1" x14ac:dyDescent="0.25">
      <c r="A15" s="105"/>
      <c r="B15" s="839" t="s">
        <v>486</v>
      </c>
      <c r="C15" s="852"/>
      <c r="D15" s="852"/>
      <c r="E15" s="841"/>
      <c r="F15" s="66">
        <v>0</v>
      </c>
      <c r="G15" s="505"/>
      <c r="H15" s="66">
        <v>0</v>
      </c>
      <c r="I15" s="529"/>
      <c r="J15" s="37"/>
      <c r="K15" s="508"/>
    </row>
    <row r="16" spans="1:22" ht="20.100000000000001" customHeight="1" x14ac:dyDescent="0.25">
      <c r="A16" s="105"/>
      <c r="B16" s="5"/>
      <c r="C16" s="509"/>
      <c r="D16" s="509"/>
      <c r="E16" s="509"/>
      <c r="F16" s="825" t="s">
        <v>497</v>
      </c>
      <c r="G16" s="825"/>
      <c r="H16" s="825" t="s">
        <v>498</v>
      </c>
      <c r="I16" s="825"/>
      <c r="J16" s="523"/>
      <c r="K16" s="510"/>
    </row>
    <row r="17" spans="1:22" ht="17.25" customHeight="1" x14ac:dyDescent="0.25">
      <c r="A17" s="488"/>
      <c r="B17" s="525"/>
      <c r="C17" s="509"/>
      <c r="D17" s="509"/>
      <c r="E17" s="509"/>
      <c r="F17" s="825"/>
      <c r="G17" s="825"/>
      <c r="H17" s="825"/>
      <c r="I17" s="825"/>
      <c r="J17" s="523"/>
      <c r="K17" s="510"/>
    </row>
    <row r="18" spans="1:22" ht="6.75" customHeight="1" x14ac:dyDescent="0.25">
      <c r="A18" s="501"/>
      <c r="B18" s="525"/>
      <c r="C18" s="509"/>
      <c r="D18" s="509"/>
      <c r="E18" s="509"/>
      <c r="F18" s="536"/>
      <c r="G18" s="445"/>
      <c r="H18" s="527"/>
      <c r="I18" s="526"/>
      <c r="J18" s="523"/>
      <c r="K18" s="510"/>
    </row>
    <row r="19" spans="1:22" ht="20.100000000000001" customHeight="1" x14ac:dyDescent="0.25">
      <c r="A19" s="105"/>
      <c r="B19" s="831" t="s">
        <v>366</v>
      </c>
      <c r="C19" s="845"/>
      <c r="D19" s="845"/>
      <c r="E19" s="512"/>
      <c r="F19" s="66">
        <v>0</v>
      </c>
      <c r="G19" s="505"/>
      <c r="H19" s="66">
        <v>0</v>
      </c>
      <c r="I19" s="529"/>
      <c r="J19" s="37"/>
      <c r="K19" s="508"/>
    </row>
    <row r="20" spans="1:22" ht="20.100000000000001" customHeight="1" x14ac:dyDescent="0.25">
      <c r="A20" s="105"/>
      <c r="B20" s="831" t="s">
        <v>367</v>
      </c>
      <c r="C20" s="845"/>
      <c r="D20" s="845"/>
      <c r="E20" s="512"/>
      <c r="F20" s="66">
        <v>0</v>
      </c>
      <c r="G20" s="505"/>
      <c r="H20" s="66">
        <v>0</v>
      </c>
      <c r="I20" s="529"/>
      <c r="J20" s="37"/>
    </row>
    <row r="21" spans="1:22" ht="20.100000000000001" customHeight="1" x14ac:dyDescent="0.25">
      <c r="A21" s="105"/>
      <c r="B21" s="831" t="s">
        <v>494</v>
      </c>
      <c r="C21" s="845"/>
      <c r="D21" s="845"/>
      <c r="E21" s="512"/>
      <c r="F21" s="79">
        <v>0</v>
      </c>
      <c r="G21" s="507" t="s">
        <v>43</v>
      </c>
      <c r="H21" s="79">
        <v>0</v>
      </c>
      <c r="I21" s="533"/>
      <c r="J21" s="37"/>
      <c r="K21" s="3" t="s">
        <v>2</v>
      </c>
      <c r="L21" s="3" t="s">
        <v>2</v>
      </c>
    </row>
    <row r="22" spans="1:22" ht="20.100000000000001" customHeight="1" x14ac:dyDescent="0.25">
      <c r="A22" s="105"/>
      <c r="B22" s="846" t="s">
        <v>495</v>
      </c>
      <c r="C22" s="847"/>
      <c r="D22" s="847"/>
      <c r="E22" s="847"/>
      <c r="F22" s="847"/>
      <c r="G22" s="847"/>
      <c r="H22" s="492"/>
      <c r="I22" s="492"/>
      <c r="J22" s="37"/>
    </row>
    <row r="23" spans="1:22" ht="20.100000000000001" customHeight="1" x14ac:dyDescent="0.25">
      <c r="A23" s="105"/>
      <c r="B23" s="843" t="s">
        <v>496</v>
      </c>
      <c r="C23" s="844"/>
      <c r="D23" s="844"/>
      <c r="E23" s="844"/>
      <c r="F23" s="844"/>
      <c r="G23" s="844"/>
      <c r="H23" s="844"/>
      <c r="I23" s="504"/>
      <c r="J23" s="37"/>
    </row>
    <row r="24" spans="1:22" ht="20.100000000000001" customHeight="1" x14ac:dyDescent="0.25">
      <c r="A24" s="105"/>
      <c r="B24" s="831" t="s">
        <v>368</v>
      </c>
      <c r="C24" s="845"/>
      <c r="D24" s="845"/>
      <c r="E24" s="130"/>
      <c r="F24" s="89">
        <v>0</v>
      </c>
      <c r="G24" s="493"/>
      <c r="H24" s="89">
        <v>0</v>
      </c>
      <c r="I24" s="530"/>
      <c r="J24" s="37"/>
      <c r="M24"/>
      <c r="N24"/>
      <c r="O24"/>
      <c r="P24"/>
      <c r="Q24"/>
      <c r="R24"/>
      <c r="S24"/>
      <c r="T24"/>
      <c r="U24"/>
      <c r="V24"/>
    </row>
    <row r="25" spans="1:22" ht="20.100000000000001" customHeight="1" x14ac:dyDescent="0.25">
      <c r="A25" s="105"/>
      <c r="B25" s="831" t="s">
        <v>369</v>
      </c>
      <c r="C25" s="845"/>
      <c r="D25" s="845"/>
      <c r="E25" s="130"/>
      <c r="F25" s="66">
        <v>0</v>
      </c>
      <c r="G25" s="129" t="s">
        <v>2</v>
      </c>
      <c r="H25" s="66">
        <v>0</v>
      </c>
      <c r="I25" s="529"/>
      <c r="J25" s="37"/>
    </row>
    <row r="26" spans="1:22" ht="20.100000000000001" customHeight="1" x14ac:dyDescent="0.25">
      <c r="A26" s="105"/>
      <c r="B26" s="831" t="s">
        <v>356</v>
      </c>
      <c r="C26" s="845"/>
      <c r="D26" s="845"/>
      <c r="E26" s="130"/>
      <c r="F26" s="66">
        <v>0</v>
      </c>
      <c r="G26" s="849" t="s">
        <v>430</v>
      </c>
      <c r="H26" s="66">
        <v>0</v>
      </c>
      <c r="I26" s="529"/>
      <c r="J26" s="4"/>
    </row>
    <row r="27" spans="1:22" ht="20.100000000000001" customHeight="1" thickBot="1" x14ac:dyDescent="0.3">
      <c r="A27" s="105"/>
      <c r="B27" s="834" t="s">
        <v>476</v>
      </c>
      <c r="C27" s="848"/>
      <c r="D27" s="848"/>
      <c r="E27" s="445"/>
      <c r="F27" s="445"/>
      <c r="G27" s="849"/>
      <c r="H27" s="505"/>
      <c r="I27" s="505"/>
      <c r="J27" s="37"/>
    </row>
    <row r="28" spans="1:22" ht="20.100000000000001" customHeight="1" thickBot="1" x14ac:dyDescent="0.3">
      <c r="A28" s="105"/>
      <c r="B28" s="5"/>
      <c r="C28" s="445"/>
      <c r="D28" s="446"/>
      <c r="E28" s="128"/>
      <c r="F28" s="290">
        <f>SUM(F15+F19+F20+F21+F24+F25+F26)</f>
        <v>0</v>
      </c>
      <c r="G28" s="503" t="s">
        <v>23</v>
      </c>
      <c r="H28" s="291">
        <f>SUM(H15+H19+H20+H21+H24+H25+H26)</f>
        <v>0</v>
      </c>
      <c r="I28" s="538"/>
      <c r="J28" s="37"/>
    </row>
    <row r="29" spans="1:22" ht="20.100000000000001" customHeight="1" thickBot="1" x14ac:dyDescent="0.3">
      <c r="A29" s="105"/>
      <c r="B29" s="498"/>
      <c r="C29" s="503"/>
      <c r="D29" s="503"/>
      <c r="E29" s="445"/>
      <c r="F29" s="462"/>
      <c r="G29" s="494"/>
      <c r="H29" s="445" t="s">
        <v>2</v>
      </c>
      <c r="I29" s="511"/>
      <c r="J29" s="37"/>
    </row>
    <row r="30" spans="1:22" ht="20.100000000000001" customHeight="1" thickBot="1" x14ac:dyDescent="0.3">
      <c r="A30" s="105"/>
      <c r="B30" s="5"/>
      <c r="C30" s="445"/>
      <c r="D30" s="445"/>
      <c r="E30" s="466"/>
      <c r="F30" s="292">
        <f>F28/12</f>
        <v>0</v>
      </c>
      <c r="G30" s="503" t="s">
        <v>24</v>
      </c>
      <c r="H30" s="290">
        <f>H28/12</f>
        <v>0</v>
      </c>
      <c r="I30" s="539"/>
      <c r="J30" s="37"/>
    </row>
    <row r="31" spans="1:22" ht="20.100000000000001" customHeight="1" thickBot="1" x14ac:dyDescent="0.3">
      <c r="A31" s="105"/>
      <c r="B31" s="496"/>
      <c r="C31" s="466"/>
      <c r="D31" s="466"/>
      <c r="E31" s="466"/>
      <c r="F31" s="446"/>
      <c r="G31" s="462"/>
      <c r="H31" s="505"/>
      <c r="I31" s="540"/>
      <c r="J31" s="37"/>
    </row>
    <row r="32" spans="1:22" ht="20.100000000000001" customHeight="1" thickBot="1" x14ac:dyDescent="0.3">
      <c r="A32" s="5"/>
      <c r="B32" s="5"/>
      <c r="C32" s="505"/>
      <c r="D32" s="842" t="s">
        <v>35</v>
      </c>
      <c r="E32" s="625"/>
      <c r="F32" s="290">
        <f>(F28+H28)/24</f>
        <v>0</v>
      </c>
      <c r="G32" s="445"/>
      <c r="H32" s="449"/>
      <c r="I32" s="464"/>
      <c r="J32" s="4"/>
    </row>
    <row r="33" spans="1:10" ht="20.100000000000001" customHeight="1" thickBot="1" x14ac:dyDescent="0.3">
      <c r="A33" s="5"/>
      <c r="B33" s="5"/>
      <c r="C33" s="505"/>
      <c r="D33" s="505"/>
      <c r="E33" s="505"/>
      <c r="F33" s="449"/>
      <c r="G33" s="503"/>
      <c r="H33" s="505"/>
      <c r="I33" s="540"/>
      <c r="J33" s="4"/>
    </row>
    <row r="34" spans="1:10" ht="20.100000000000001" customHeight="1" thickBot="1" x14ac:dyDescent="0.3">
      <c r="A34" s="5"/>
      <c r="B34" s="5"/>
      <c r="C34" s="505"/>
      <c r="D34" s="505"/>
      <c r="E34" s="505"/>
      <c r="F34" s="449"/>
      <c r="G34" s="503" t="s">
        <v>60</v>
      </c>
      <c r="H34" s="138">
        <v>0</v>
      </c>
      <c r="I34" s="541"/>
      <c r="J34" s="4"/>
    </row>
    <row r="35" spans="1:10" ht="20.100000000000001" customHeight="1" thickBot="1" x14ac:dyDescent="0.3">
      <c r="A35" s="5"/>
      <c r="B35" s="5"/>
      <c r="C35" s="505"/>
      <c r="D35" s="505"/>
      <c r="E35" s="505"/>
      <c r="F35" s="505"/>
      <c r="G35" s="505"/>
      <c r="H35" s="505"/>
      <c r="I35" s="505"/>
      <c r="J35" s="4"/>
    </row>
    <row r="36" spans="1:10" ht="20.100000000000001" customHeight="1" thickBot="1" x14ac:dyDescent="0.3">
      <c r="A36" s="5"/>
      <c r="B36" s="545" t="s">
        <v>49</v>
      </c>
      <c r="C36" s="546"/>
      <c r="D36" s="546"/>
      <c r="E36" s="546"/>
      <c r="F36" s="546"/>
      <c r="G36" s="546"/>
      <c r="H36" s="546"/>
      <c r="I36" s="546"/>
      <c r="J36" s="547"/>
    </row>
    <row r="37" spans="1:10" ht="20.100000000000001" customHeight="1" x14ac:dyDescent="0.25">
      <c r="A37" s="5"/>
      <c r="B37" s="631"/>
      <c r="C37" s="632"/>
      <c r="D37" s="632"/>
      <c r="E37" s="632"/>
      <c r="F37" s="632"/>
      <c r="G37" s="632"/>
      <c r="H37" s="632"/>
      <c r="I37" s="632"/>
      <c r="J37" s="633"/>
    </row>
    <row r="38" spans="1:10" ht="20.100000000000001" customHeight="1" x14ac:dyDescent="0.25">
      <c r="A38" s="5"/>
      <c r="B38" s="600"/>
      <c r="C38" s="826"/>
      <c r="D38" s="826"/>
      <c r="E38" s="826"/>
      <c r="F38" s="826"/>
      <c r="G38" s="826"/>
      <c r="H38" s="826"/>
      <c r="I38" s="826"/>
      <c r="J38" s="602"/>
    </row>
    <row r="39" spans="1:10" ht="20.100000000000001" customHeight="1" x14ac:dyDescent="0.25">
      <c r="A39" s="5"/>
      <c r="B39" s="600"/>
      <c r="C39" s="826"/>
      <c r="D39" s="826"/>
      <c r="E39" s="826"/>
      <c r="F39" s="826"/>
      <c r="G39" s="826"/>
      <c r="H39" s="826"/>
      <c r="I39" s="826"/>
      <c r="J39" s="602"/>
    </row>
    <row r="40" spans="1:10" ht="20.100000000000001" customHeight="1" x14ac:dyDescent="0.25">
      <c r="A40" s="5"/>
      <c r="B40" s="600"/>
      <c r="C40" s="826"/>
      <c r="D40" s="826"/>
      <c r="E40" s="826"/>
      <c r="F40" s="826"/>
      <c r="G40" s="826"/>
      <c r="H40" s="826"/>
      <c r="I40" s="826"/>
      <c r="J40" s="602"/>
    </row>
    <row r="41" spans="1:10" ht="20.100000000000001" customHeight="1" x14ac:dyDescent="0.25">
      <c r="A41" s="5"/>
      <c r="B41" s="600"/>
      <c r="C41" s="826"/>
      <c r="D41" s="826"/>
      <c r="E41" s="826"/>
      <c r="F41" s="826"/>
      <c r="G41" s="826"/>
      <c r="H41" s="826"/>
      <c r="I41" s="826"/>
      <c r="J41" s="602"/>
    </row>
    <row r="42" spans="1:10" ht="20.100000000000001" customHeight="1" thickBot="1" x14ac:dyDescent="0.3">
      <c r="A42" s="5"/>
      <c r="B42" s="603"/>
      <c r="C42" s="604"/>
      <c r="D42" s="604"/>
      <c r="E42" s="604"/>
      <c r="F42" s="604"/>
      <c r="G42" s="604"/>
      <c r="H42" s="604"/>
      <c r="I42" s="604"/>
      <c r="J42" s="605"/>
    </row>
    <row r="43" spans="1:10" ht="5.0999999999999996" customHeight="1" thickBot="1" x14ac:dyDescent="0.3">
      <c r="B43" s="308"/>
      <c r="C43" s="309"/>
      <c r="D43" s="309"/>
      <c r="E43" s="309"/>
      <c r="F43" s="309"/>
      <c r="G43" s="309"/>
      <c r="H43" s="309"/>
      <c r="I43" s="309"/>
      <c r="J43" s="4"/>
    </row>
    <row r="44" spans="1:10" customFormat="1" ht="20.100000000000001" customHeight="1" x14ac:dyDescent="0.25">
      <c r="B44" s="567" t="s">
        <v>27</v>
      </c>
      <c r="C44" s="568"/>
      <c r="D44" s="568"/>
      <c r="E44" s="568"/>
      <c r="F44" s="568"/>
      <c r="G44" s="568"/>
      <c r="H44" s="568"/>
      <c r="I44" s="568"/>
      <c r="J44" s="569"/>
    </row>
    <row r="45" spans="1:10" customFormat="1" ht="20.100000000000001" customHeight="1" x14ac:dyDescent="0.25">
      <c r="B45" s="570"/>
      <c r="C45" s="571"/>
      <c r="D45" s="571"/>
      <c r="E45" s="571"/>
      <c r="F45" s="571"/>
      <c r="G45" s="571"/>
      <c r="H45" s="571"/>
      <c r="I45" s="571"/>
      <c r="J45" s="572"/>
    </row>
    <row r="46" spans="1:10" customFormat="1" ht="20.100000000000001" customHeight="1" thickBot="1" x14ac:dyDescent="0.3">
      <c r="B46" s="573"/>
      <c r="C46" s="574"/>
      <c r="D46" s="574"/>
      <c r="E46" s="574"/>
      <c r="F46" s="574"/>
      <c r="G46" s="574"/>
      <c r="H46" s="574"/>
      <c r="I46" s="574"/>
      <c r="J46" s="575"/>
    </row>
    <row r="47" spans="1:10" customFormat="1" ht="20.100000000000001" customHeight="1" x14ac:dyDescent="0.25">
      <c r="B47" s="5"/>
      <c r="C47" s="3"/>
      <c r="D47" s="3"/>
      <c r="E47" s="3"/>
      <c r="F47" s="3"/>
      <c r="G47" s="3"/>
      <c r="H47" s="3"/>
      <c r="I47" s="3"/>
      <c r="J47" s="42"/>
    </row>
    <row r="48" spans="1:10" customFormat="1" ht="20.100000000000001" customHeight="1" x14ac:dyDescent="0.25">
      <c r="B48" s="5"/>
      <c r="C48" s="3"/>
      <c r="D48" s="3"/>
      <c r="E48" s="3"/>
      <c r="F48" s="3"/>
      <c r="G48" s="3"/>
      <c r="H48" s="3"/>
      <c r="I48" s="3"/>
      <c r="J48" s="42"/>
    </row>
    <row r="49" spans="2:10" customFormat="1" ht="20.100000000000001" customHeight="1" x14ac:dyDescent="0.25">
      <c r="B49" s="136"/>
      <c r="C49" s="54" t="s">
        <v>0</v>
      </c>
      <c r="D49" s="836"/>
      <c r="E49" s="837"/>
      <c r="F49" s="837"/>
      <c r="G49" s="838"/>
      <c r="H49" s="237"/>
      <c r="I49" s="237"/>
      <c r="J49" s="42"/>
    </row>
    <row r="50" spans="2:10" customFormat="1" ht="20.100000000000001" customHeight="1" x14ac:dyDescent="0.25">
      <c r="B50" s="624"/>
      <c r="C50" s="576"/>
      <c r="D50" s="576"/>
      <c r="E50" s="576"/>
      <c r="F50" s="576"/>
      <c r="G50" s="576"/>
      <c r="H50" s="576"/>
      <c r="I50" s="497"/>
      <c r="J50" s="42"/>
    </row>
    <row r="51" spans="2:10" customFormat="1" ht="20.100000000000001" customHeight="1" x14ac:dyDescent="0.25">
      <c r="B51" s="136"/>
      <c r="C51" s="54" t="s">
        <v>248</v>
      </c>
      <c r="D51" s="836" t="s">
        <v>2</v>
      </c>
      <c r="E51" s="837"/>
      <c r="F51" s="837"/>
      <c r="G51" s="838"/>
      <c r="H51" s="237"/>
      <c r="I51" s="237"/>
      <c r="J51" s="42"/>
    </row>
    <row r="52" spans="2:10" customFormat="1" ht="20.100000000000001" customHeight="1" x14ac:dyDescent="0.25">
      <c r="B52" s="624" t="s">
        <v>370</v>
      </c>
      <c r="C52" s="576"/>
      <c r="D52" s="576"/>
      <c r="E52" s="576"/>
      <c r="F52" s="576"/>
      <c r="G52" s="576"/>
      <c r="H52" s="576"/>
      <c r="I52" s="497"/>
      <c r="J52" s="42"/>
    </row>
    <row r="53" spans="2:10" customFormat="1" ht="20.100000000000001" customHeight="1" x14ac:dyDescent="0.25">
      <c r="B53" s="843" t="s">
        <v>477</v>
      </c>
      <c r="C53" s="778"/>
      <c r="D53" s="778"/>
      <c r="E53" s="778"/>
      <c r="F53" s="778"/>
      <c r="G53" s="778"/>
      <c r="H53" s="778"/>
      <c r="I53" s="499"/>
      <c r="J53" s="42"/>
    </row>
    <row r="54" spans="2:10" customFormat="1" ht="20.100000000000001" customHeight="1" x14ac:dyDescent="0.25">
      <c r="B54" s="310"/>
      <c r="C54" s="306"/>
      <c r="D54" s="306"/>
      <c r="E54" s="306"/>
      <c r="F54" s="131" t="s">
        <v>2</v>
      </c>
      <c r="G54" s="306"/>
      <c r="H54" s="306"/>
      <c r="I54" s="499"/>
      <c r="J54" s="42"/>
    </row>
    <row r="55" spans="2:10" customFormat="1" ht="20.100000000000001" customHeight="1" x14ac:dyDescent="0.25">
      <c r="B55" s="222"/>
      <c r="C55" s="3"/>
      <c r="D55" s="3" t="s">
        <v>2</v>
      </c>
      <c r="E55" s="223"/>
      <c r="F55" s="137"/>
      <c r="G55" s="56" t="s">
        <v>62</v>
      </c>
      <c r="H55" s="137"/>
      <c r="I55" s="528"/>
      <c r="J55" s="42"/>
    </row>
    <row r="56" spans="2:10" customFormat="1" ht="20.100000000000001" customHeight="1" x14ac:dyDescent="0.25">
      <c r="B56" s="222"/>
      <c r="C56" s="3"/>
      <c r="D56" s="3"/>
      <c r="E56" s="3"/>
      <c r="F56" s="35"/>
      <c r="G56" s="35"/>
      <c r="H56" s="35"/>
      <c r="I56" s="502"/>
      <c r="J56" s="42"/>
    </row>
    <row r="57" spans="2:10" customFormat="1" ht="20.100000000000001" customHeight="1" x14ac:dyDescent="0.25">
      <c r="B57" s="839" t="s">
        <v>493</v>
      </c>
      <c r="C57" s="840"/>
      <c r="D57" s="840"/>
      <c r="E57" s="841"/>
      <c r="F57" s="66">
        <v>0</v>
      </c>
      <c r="G57" s="35"/>
      <c r="H57" s="66">
        <v>0</v>
      </c>
      <c r="I57" s="529"/>
      <c r="J57" s="42"/>
    </row>
    <row r="58" spans="2:10" customFormat="1" ht="20.100000000000001" customHeight="1" x14ac:dyDescent="0.25">
      <c r="B58" s="525"/>
      <c r="C58" s="509"/>
      <c r="D58" s="509"/>
      <c r="E58" s="509"/>
      <c r="F58" s="825" t="s">
        <v>497</v>
      </c>
      <c r="G58" s="825"/>
      <c r="H58" s="825" t="s">
        <v>498</v>
      </c>
      <c r="I58" s="825"/>
      <c r="J58" s="542"/>
    </row>
    <row r="59" spans="2:10" customFormat="1" ht="20.100000000000001" customHeight="1" x14ac:dyDescent="0.25">
      <c r="B59" s="525"/>
      <c r="C59" s="509"/>
      <c r="D59" s="509"/>
      <c r="E59" s="509"/>
      <c r="F59" s="825"/>
      <c r="G59" s="825"/>
      <c r="H59" s="825"/>
      <c r="I59" s="825"/>
      <c r="J59" s="542"/>
    </row>
    <row r="60" spans="2:10" customFormat="1" ht="6" customHeight="1" x14ac:dyDescent="0.25">
      <c r="B60" s="525"/>
      <c r="C60" s="509"/>
      <c r="D60" s="509"/>
      <c r="E60" s="509"/>
      <c r="F60" s="513"/>
      <c r="G60" s="524"/>
      <c r="H60" s="524"/>
      <c r="I60" s="524"/>
      <c r="J60" s="542"/>
    </row>
    <row r="61" spans="2:10" customFormat="1" ht="20.100000000000001" customHeight="1" x14ac:dyDescent="0.25">
      <c r="B61" s="831" t="s">
        <v>366</v>
      </c>
      <c r="C61" s="832"/>
      <c r="D61" s="832"/>
      <c r="E61" s="512"/>
      <c r="F61" s="514">
        <v>0</v>
      </c>
      <c r="G61" s="515"/>
      <c r="H61" s="514">
        <v>0</v>
      </c>
      <c r="I61" s="531"/>
      <c r="J61" s="42"/>
    </row>
    <row r="62" spans="2:10" customFormat="1" ht="20.100000000000001" customHeight="1" x14ac:dyDescent="0.25">
      <c r="B62" s="831" t="s">
        <v>367</v>
      </c>
      <c r="C62" s="832"/>
      <c r="D62" s="832"/>
      <c r="E62" s="512"/>
      <c r="F62" s="514">
        <v>0</v>
      </c>
      <c r="G62" s="515"/>
      <c r="H62" s="514">
        <v>0</v>
      </c>
      <c r="I62" s="531"/>
      <c r="J62" s="42"/>
    </row>
    <row r="63" spans="2:10" customFormat="1" ht="20.100000000000001" customHeight="1" x14ac:dyDescent="0.25">
      <c r="B63" s="831" t="s">
        <v>494</v>
      </c>
      <c r="C63" s="832"/>
      <c r="D63" s="832"/>
      <c r="E63" s="512"/>
      <c r="F63" s="516">
        <v>0</v>
      </c>
      <c r="G63" s="517" t="s">
        <v>43</v>
      </c>
      <c r="H63" s="516">
        <v>0</v>
      </c>
      <c r="I63" s="534"/>
      <c r="J63" s="42"/>
    </row>
    <row r="64" spans="2:10" customFormat="1" ht="20.100000000000001" customHeight="1" x14ac:dyDescent="0.25">
      <c r="B64" s="827" t="s">
        <v>495</v>
      </c>
      <c r="C64" s="828"/>
      <c r="D64" s="828"/>
      <c r="E64" s="828"/>
      <c r="F64" s="828"/>
      <c r="G64" s="828"/>
      <c r="H64" s="518"/>
      <c r="I64" s="518"/>
      <c r="J64" s="42"/>
    </row>
    <row r="65" spans="2:10" customFormat="1" ht="20.100000000000001" customHeight="1" x14ac:dyDescent="0.25">
      <c r="B65" s="829" t="s">
        <v>496</v>
      </c>
      <c r="C65" s="830"/>
      <c r="D65" s="830"/>
      <c r="E65" s="830"/>
      <c r="F65" s="830"/>
      <c r="G65" s="830"/>
      <c r="H65" s="830"/>
      <c r="I65" s="535"/>
      <c r="J65" s="42"/>
    </row>
    <row r="66" spans="2:10" customFormat="1" ht="20.100000000000001" customHeight="1" x14ac:dyDescent="0.25">
      <c r="B66" s="831" t="s">
        <v>368</v>
      </c>
      <c r="C66" s="832"/>
      <c r="D66" s="832"/>
      <c r="E66" s="519"/>
      <c r="F66" s="520">
        <v>0</v>
      </c>
      <c r="G66" s="521"/>
      <c r="H66" s="520">
        <v>0</v>
      </c>
      <c r="I66" s="532"/>
      <c r="J66" s="42"/>
    </row>
    <row r="67" spans="2:10" customFormat="1" ht="20.100000000000001" customHeight="1" x14ac:dyDescent="0.25">
      <c r="B67" s="831" t="s">
        <v>369</v>
      </c>
      <c r="C67" s="832"/>
      <c r="D67" s="832"/>
      <c r="E67" s="519"/>
      <c r="F67" s="514">
        <v>0</v>
      </c>
      <c r="G67" s="522" t="s">
        <v>2</v>
      </c>
      <c r="H67" s="514">
        <v>0</v>
      </c>
      <c r="I67" s="531"/>
      <c r="J67" s="42"/>
    </row>
    <row r="68" spans="2:10" customFormat="1" ht="20.100000000000001" customHeight="1" x14ac:dyDescent="0.25">
      <c r="B68" s="831" t="s">
        <v>356</v>
      </c>
      <c r="C68" s="832"/>
      <c r="D68" s="832"/>
      <c r="E68" s="519"/>
      <c r="F68" s="514">
        <v>0</v>
      </c>
      <c r="G68" s="833" t="s">
        <v>430</v>
      </c>
      <c r="H68" s="514">
        <v>0</v>
      </c>
      <c r="I68" s="531"/>
      <c r="J68" s="42"/>
    </row>
    <row r="69" spans="2:10" customFormat="1" ht="20.100000000000001" customHeight="1" thickBot="1" x14ac:dyDescent="0.3">
      <c r="B69" s="834" t="s">
        <v>476</v>
      </c>
      <c r="C69" s="835"/>
      <c r="D69" s="835"/>
      <c r="E69" s="508"/>
      <c r="F69" s="508"/>
      <c r="G69" s="833"/>
      <c r="H69" s="515"/>
      <c r="I69" s="515"/>
      <c r="J69" s="42"/>
    </row>
    <row r="70" spans="2:10" customFormat="1" ht="20.100000000000001" customHeight="1" thickBot="1" x14ac:dyDescent="0.3">
      <c r="B70" s="5"/>
      <c r="C70" s="3"/>
      <c r="D70" s="54"/>
      <c r="E70" s="128"/>
      <c r="F70" s="290">
        <f>SUM(F57+F61+F62+F63+F66+F67+F68)</f>
        <v>0</v>
      </c>
      <c r="G70" s="99" t="s">
        <v>23</v>
      </c>
      <c r="H70" s="291">
        <f>SUM(H57+H61+H62+H63+H66+H67+H68)</f>
        <v>0</v>
      </c>
      <c r="I70" s="538"/>
      <c r="J70" s="42"/>
    </row>
    <row r="71" spans="2:10" customFormat="1" ht="20.100000000000001" customHeight="1" thickBot="1" x14ac:dyDescent="0.3">
      <c r="B71" s="192"/>
      <c r="C71" s="99"/>
      <c r="D71" s="99"/>
      <c r="E71" s="3"/>
      <c r="F71" s="38"/>
      <c r="G71" s="161"/>
      <c r="H71" s="3" t="s">
        <v>2</v>
      </c>
      <c r="I71" s="511"/>
      <c r="J71" s="42"/>
    </row>
    <row r="72" spans="2:10" customFormat="1" ht="20.100000000000001" customHeight="1" thickBot="1" x14ac:dyDescent="0.3">
      <c r="B72" s="5"/>
      <c r="C72" s="3"/>
      <c r="D72" s="3"/>
      <c r="E72" s="135"/>
      <c r="F72" s="292">
        <f>F70/12</f>
        <v>0</v>
      </c>
      <c r="G72" s="99" t="s">
        <v>24</v>
      </c>
      <c r="H72" s="290">
        <f>H70/12</f>
        <v>0</v>
      </c>
      <c r="I72" s="539"/>
      <c r="J72" s="42"/>
    </row>
    <row r="73" spans="2:10" customFormat="1" ht="20.100000000000001" customHeight="1" thickBot="1" x14ac:dyDescent="0.3">
      <c r="B73" s="187"/>
      <c r="C73" s="135"/>
      <c r="D73" s="135"/>
      <c r="E73" s="135"/>
      <c r="F73" s="54"/>
      <c r="G73" s="38"/>
      <c r="H73" s="35"/>
      <c r="I73" s="505"/>
      <c r="J73" s="42"/>
    </row>
    <row r="74" spans="2:10" customFormat="1" ht="20.100000000000001" customHeight="1" thickBot="1" x14ac:dyDescent="0.3">
      <c r="B74" s="5"/>
      <c r="C74" s="35"/>
      <c r="D74" s="576" t="s">
        <v>35</v>
      </c>
      <c r="E74" s="625"/>
      <c r="F74" s="290">
        <f>(F70+H70)/24</f>
        <v>0</v>
      </c>
      <c r="G74" s="3"/>
      <c r="I74" s="449"/>
      <c r="J74" s="42"/>
    </row>
    <row r="75" spans="2:10" customFormat="1" ht="20.100000000000001" customHeight="1" thickBot="1" x14ac:dyDescent="0.3">
      <c r="B75" s="5"/>
      <c r="C75" s="35"/>
      <c r="D75" s="35"/>
      <c r="E75" s="35"/>
      <c r="G75" s="99"/>
      <c r="H75" s="35"/>
      <c r="I75" s="505"/>
      <c r="J75" s="42"/>
    </row>
    <row r="76" spans="2:10" customFormat="1" ht="20.100000000000001" customHeight="1" thickBot="1" x14ac:dyDescent="0.3">
      <c r="B76" s="5"/>
      <c r="C76" s="35"/>
      <c r="D76" s="35"/>
      <c r="E76" s="35"/>
      <c r="G76" s="99" t="s">
        <v>60</v>
      </c>
      <c r="H76" s="138">
        <v>0</v>
      </c>
      <c r="I76" s="537"/>
      <c r="J76" s="42"/>
    </row>
    <row r="77" spans="2:10" customFormat="1" ht="20.100000000000001" customHeight="1" thickBot="1" x14ac:dyDescent="0.3">
      <c r="B77" s="5"/>
      <c r="C77" s="35"/>
      <c r="D77" s="35"/>
      <c r="E77" s="35"/>
      <c r="F77" s="35"/>
      <c r="G77" s="35"/>
      <c r="H77" s="35"/>
      <c r="I77" s="502"/>
      <c r="J77" s="42"/>
    </row>
    <row r="78" spans="2:10" customFormat="1" ht="20.100000000000001" customHeight="1" thickBot="1" x14ac:dyDescent="0.3">
      <c r="B78" s="545" t="s">
        <v>49</v>
      </c>
      <c r="C78" s="546"/>
      <c r="D78" s="546"/>
      <c r="E78" s="546"/>
      <c r="F78" s="546"/>
      <c r="G78" s="546"/>
      <c r="H78" s="546"/>
      <c r="I78" s="546"/>
      <c r="J78" s="547"/>
    </row>
    <row r="79" spans="2:10" customFormat="1" ht="20.100000000000001" customHeight="1" x14ac:dyDescent="0.25">
      <c r="B79" s="631"/>
      <c r="C79" s="632"/>
      <c r="D79" s="632"/>
      <c r="E79" s="632"/>
      <c r="F79" s="632"/>
      <c r="G79" s="632"/>
      <c r="H79" s="632"/>
      <c r="I79" s="632"/>
      <c r="J79" s="633"/>
    </row>
    <row r="80" spans="2:10" customFormat="1" ht="20.100000000000001" customHeight="1" x14ac:dyDescent="0.25">
      <c r="B80" s="600"/>
      <c r="C80" s="601"/>
      <c r="D80" s="601"/>
      <c r="E80" s="601"/>
      <c r="F80" s="601"/>
      <c r="G80" s="601"/>
      <c r="H80" s="601"/>
      <c r="I80" s="601"/>
      <c r="J80" s="602"/>
    </row>
    <row r="81" spans="2:10" customFormat="1" ht="20.100000000000001" customHeight="1" x14ac:dyDescent="0.25">
      <c r="B81" s="600"/>
      <c r="C81" s="601"/>
      <c r="D81" s="601"/>
      <c r="E81" s="601"/>
      <c r="F81" s="601"/>
      <c r="G81" s="601"/>
      <c r="H81" s="601"/>
      <c r="I81" s="601"/>
      <c r="J81" s="602"/>
    </row>
    <row r="82" spans="2:10" customFormat="1" ht="20.100000000000001" customHeight="1" x14ac:dyDescent="0.25">
      <c r="B82" s="600"/>
      <c r="C82" s="601"/>
      <c r="D82" s="601"/>
      <c r="E82" s="601"/>
      <c r="F82" s="601"/>
      <c r="G82" s="601"/>
      <c r="H82" s="601"/>
      <c r="I82" s="601"/>
      <c r="J82" s="602"/>
    </row>
    <row r="83" spans="2:10" customFormat="1" ht="20.100000000000001" customHeight="1" x14ac:dyDescent="0.25">
      <c r="B83" s="600"/>
      <c r="C83" s="601"/>
      <c r="D83" s="601"/>
      <c r="E83" s="601"/>
      <c r="F83" s="601"/>
      <c r="G83" s="601"/>
      <c r="H83" s="601"/>
      <c r="I83" s="601"/>
      <c r="J83" s="602"/>
    </row>
    <row r="84" spans="2:10" customFormat="1" ht="20.100000000000001" customHeight="1" thickBot="1" x14ac:dyDescent="0.3">
      <c r="B84" s="603"/>
      <c r="C84" s="604"/>
      <c r="D84" s="604"/>
      <c r="E84" s="604"/>
      <c r="F84" s="604"/>
      <c r="G84" s="604"/>
      <c r="H84" s="604"/>
      <c r="I84" s="604"/>
      <c r="J84" s="605"/>
    </row>
    <row r="85" spans="2:10" customFormat="1" ht="20.100000000000001" customHeight="1" x14ac:dyDescent="0.25"/>
    <row r="86" spans="2:10" customFormat="1" ht="20.100000000000001" customHeight="1" x14ac:dyDescent="0.25"/>
    <row r="87" spans="2:10" customFormat="1" ht="20.100000000000001" customHeight="1" x14ac:dyDescent="0.25"/>
    <row r="88" spans="2:10" customFormat="1" ht="20.100000000000001" customHeight="1" x14ac:dyDescent="0.25"/>
    <row r="89" spans="2:10" customFormat="1" ht="20.100000000000001" customHeight="1" x14ac:dyDescent="0.25"/>
    <row r="90" spans="2:10" customFormat="1" ht="20.100000000000001" customHeight="1" x14ac:dyDescent="0.25"/>
    <row r="91" spans="2:10" customFormat="1" ht="20.100000000000001" customHeight="1" x14ac:dyDescent="0.25"/>
    <row r="92" spans="2:10" customFormat="1" ht="20.100000000000001" customHeight="1" x14ac:dyDescent="0.25"/>
    <row r="93" spans="2:10" customFormat="1" ht="20.100000000000001" customHeight="1" x14ac:dyDescent="0.25"/>
    <row r="94" spans="2:10" customFormat="1" ht="20.100000000000001" customHeight="1" x14ac:dyDescent="0.25"/>
    <row r="95" spans="2:10" customFormat="1" ht="20.100000000000001" customHeight="1" x14ac:dyDescent="0.25"/>
  </sheetData>
  <sheetProtection algorithmName="SHA-512" hashValue="6fxh0kaq0cw/aEIN63NVRd1NfSaFeU5TDckNQoKYOBUfdKeA+Y5ibLtdRHUAQl7Mv3jCT6h6t7fWEgUVwkrETQ==" saltValue="tdVvRSITazreM9TSR81IDQ==" spinCount="100000" sheet="1" objects="1" scenarios="1"/>
  <mergeCells count="45">
    <mergeCell ref="B36:J36"/>
    <mergeCell ref="B44:J46"/>
    <mergeCell ref="B62:D62"/>
    <mergeCell ref="H1:J1"/>
    <mergeCell ref="B2:J4"/>
    <mergeCell ref="B52:H52"/>
    <mergeCell ref="B53:H53"/>
    <mergeCell ref="D7:G7"/>
    <mergeCell ref="D9:G9"/>
    <mergeCell ref="B8:H8"/>
    <mergeCell ref="B15:E15"/>
    <mergeCell ref="B10:H10"/>
    <mergeCell ref="B23:H23"/>
    <mergeCell ref="B11:H11"/>
    <mergeCell ref="D32:E32"/>
    <mergeCell ref="B26:D26"/>
    <mergeCell ref="B19:D19"/>
    <mergeCell ref="B20:D20"/>
    <mergeCell ref="B21:D21"/>
    <mergeCell ref="B22:G22"/>
    <mergeCell ref="B27:D27"/>
    <mergeCell ref="G26:G27"/>
    <mergeCell ref="B24:D24"/>
    <mergeCell ref="B25:D25"/>
    <mergeCell ref="D51:G51"/>
    <mergeCell ref="B57:E57"/>
    <mergeCell ref="B61:D61"/>
    <mergeCell ref="B63:D63"/>
    <mergeCell ref="B79:J84"/>
    <mergeCell ref="F16:G17"/>
    <mergeCell ref="H16:I17"/>
    <mergeCell ref="F58:G59"/>
    <mergeCell ref="H58:I59"/>
    <mergeCell ref="B78:J78"/>
    <mergeCell ref="B37:J42"/>
    <mergeCell ref="B64:G64"/>
    <mergeCell ref="B65:H65"/>
    <mergeCell ref="B66:D66"/>
    <mergeCell ref="B67:D67"/>
    <mergeCell ref="B68:D68"/>
    <mergeCell ref="G68:G69"/>
    <mergeCell ref="B69:D69"/>
    <mergeCell ref="D74:E74"/>
    <mergeCell ref="D49:G49"/>
    <mergeCell ref="B50:H50"/>
  </mergeCells>
  <pageMargins left="0.25" right="0.25" top="0" bottom="0" header="0.3" footer="0.3"/>
  <pageSetup scale="85" fitToHeight="0" orientation="portrait" r:id="rId1"/>
  <rowBreaks count="1" manualBreakCount="1">
    <brk id="43" max="16383" man="1"/>
  </rowBreaks>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fitToPage="1"/>
  </sheetPr>
  <dimension ref="A1:T85"/>
  <sheetViews>
    <sheetView showGridLines="0" showRowColHeaders="0" workbookViewId="0">
      <selection activeCell="F6" sqref="F6:J6"/>
    </sheetView>
  </sheetViews>
  <sheetFormatPr defaultRowHeight="18" customHeight="1" x14ac:dyDescent="0.25"/>
  <cols>
    <col min="1" max="1" width="2.7109375" style="3" customWidth="1"/>
    <col min="2" max="4" width="9.140625" style="3" customWidth="1"/>
    <col min="5" max="5" width="13.140625" style="3" customWidth="1"/>
    <col min="6" max="6" width="9.140625" style="3" customWidth="1"/>
    <col min="7" max="11" width="9.28515625" style="3" customWidth="1"/>
    <col min="12" max="12" width="1.85546875" style="3" customWidth="1"/>
    <col min="13" max="16384" width="9.140625" style="3"/>
  </cols>
  <sheetData>
    <row r="1" spans="1:20" ht="18" customHeight="1" thickBot="1" x14ac:dyDescent="0.3">
      <c r="A1" s="105"/>
      <c r="B1"/>
      <c r="C1"/>
      <c r="D1"/>
      <c r="E1"/>
      <c r="F1"/>
      <c r="G1"/>
      <c r="H1"/>
      <c r="I1"/>
      <c r="J1"/>
      <c r="K1" s="752">
        <v>2020</v>
      </c>
      <c r="L1" s="752"/>
    </row>
    <row r="2" spans="1:20" ht="20.100000000000001" customHeight="1" x14ac:dyDescent="0.25">
      <c r="A2" s="105"/>
      <c r="B2" s="567" t="s">
        <v>229</v>
      </c>
      <c r="C2" s="568"/>
      <c r="D2" s="568"/>
      <c r="E2" s="568"/>
      <c r="F2" s="568"/>
      <c r="G2" s="568"/>
      <c r="H2" s="568"/>
      <c r="I2" s="568"/>
      <c r="J2" s="568"/>
      <c r="K2" s="568"/>
      <c r="L2" s="569"/>
    </row>
    <row r="3" spans="1:20" ht="20.100000000000001" customHeight="1" x14ac:dyDescent="0.25">
      <c r="A3" s="105"/>
      <c r="B3" s="570"/>
      <c r="C3" s="571"/>
      <c r="D3" s="571"/>
      <c r="E3" s="571"/>
      <c r="F3" s="571"/>
      <c r="G3" s="571"/>
      <c r="H3" s="571"/>
      <c r="I3" s="571"/>
      <c r="J3" s="571"/>
      <c r="K3" s="571"/>
      <c r="L3" s="572"/>
    </row>
    <row r="4" spans="1:20" ht="20.100000000000001" customHeight="1" thickBot="1" x14ac:dyDescent="0.3">
      <c r="A4" s="105"/>
      <c r="B4" s="573"/>
      <c r="C4" s="574"/>
      <c r="D4" s="574"/>
      <c r="E4" s="574"/>
      <c r="F4" s="574"/>
      <c r="G4" s="574"/>
      <c r="H4" s="574"/>
      <c r="I4" s="574"/>
      <c r="J4" s="574"/>
      <c r="K4" s="574"/>
      <c r="L4" s="575"/>
    </row>
    <row r="5" spans="1:20" ht="20.100000000000001" customHeight="1" x14ac:dyDescent="0.25">
      <c r="A5" s="105"/>
      <c r="B5" s="5"/>
      <c r="L5" s="4"/>
    </row>
    <row r="6" spans="1:20" ht="20.100000000000001" customHeight="1" x14ac:dyDescent="0.25">
      <c r="A6" s="105"/>
      <c r="B6" s="5"/>
      <c r="D6" s="580" t="s">
        <v>230</v>
      </c>
      <c r="E6" s="580"/>
      <c r="F6" s="853" t="s">
        <v>2</v>
      </c>
      <c r="G6" s="854"/>
      <c r="H6" s="854"/>
      <c r="I6" s="854"/>
      <c r="J6" s="855"/>
      <c r="L6" s="4"/>
    </row>
    <row r="7" spans="1:20" ht="20.100000000000001" customHeight="1" x14ac:dyDescent="0.25">
      <c r="A7" s="105"/>
      <c r="B7" s="5"/>
      <c r="L7" s="4"/>
    </row>
    <row r="8" spans="1:20" ht="20.100000000000001" customHeight="1" x14ac:dyDescent="0.25">
      <c r="A8" s="105"/>
      <c r="B8" s="5"/>
      <c r="E8" s="860" t="s">
        <v>236</v>
      </c>
      <c r="F8" s="861"/>
      <c r="G8" s="861"/>
      <c r="H8" s="861"/>
      <c r="I8" s="861"/>
      <c r="J8" s="861"/>
      <c r="K8" s="861"/>
      <c r="L8" s="328"/>
      <c r="M8" s="225"/>
    </row>
    <row r="9" spans="1:20" ht="20.100000000000001" customHeight="1" x14ac:dyDescent="0.25">
      <c r="A9" s="105"/>
      <c r="B9" s="5"/>
      <c r="D9" s="224"/>
      <c r="E9" s="861"/>
      <c r="F9" s="861"/>
      <c r="G9" s="861"/>
      <c r="H9" s="861"/>
      <c r="I9" s="861"/>
      <c r="J9" s="861"/>
      <c r="K9" s="861"/>
      <c r="L9" s="328"/>
      <c r="M9" s="225"/>
    </row>
    <row r="10" spans="1:20" ht="20.100000000000001" customHeight="1" x14ac:dyDescent="0.25">
      <c r="A10" s="105"/>
      <c r="B10" s="5"/>
      <c r="E10" s="861"/>
      <c r="F10" s="861"/>
      <c r="G10" s="861"/>
      <c r="H10" s="861"/>
      <c r="I10" s="861"/>
      <c r="J10" s="861"/>
      <c r="K10" s="861"/>
      <c r="L10" s="328"/>
      <c r="M10" s="225"/>
      <c r="N10"/>
      <c r="O10"/>
      <c r="P10"/>
      <c r="Q10"/>
      <c r="R10"/>
      <c r="S10"/>
      <c r="T10"/>
    </row>
    <row r="11" spans="1:20" ht="20.100000000000001" customHeight="1" x14ac:dyDescent="0.25">
      <c r="A11" s="105"/>
      <c r="B11" s="5"/>
      <c r="E11" s="225"/>
      <c r="F11" s="225"/>
      <c r="G11" s="857" t="s">
        <v>62</v>
      </c>
      <c r="H11" s="857"/>
      <c r="I11" s="225"/>
      <c r="J11" s="857" t="s">
        <v>62</v>
      </c>
      <c r="K11" s="857"/>
      <c r="L11" s="328"/>
      <c r="M11" s="225"/>
      <c r="N11"/>
      <c r="O11"/>
      <c r="P11"/>
      <c r="Q11"/>
      <c r="R11"/>
      <c r="S11"/>
      <c r="T11"/>
    </row>
    <row r="12" spans="1:20" ht="20.100000000000001" customHeight="1" x14ac:dyDescent="0.25">
      <c r="A12" s="105"/>
      <c r="B12" s="5"/>
      <c r="G12" s="863"/>
      <c r="H12" s="864"/>
      <c r="J12" s="863" t="s">
        <v>2</v>
      </c>
      <c r="K12" s="864"/>
      <c r="L12" s="42"/>
      <c r="M12"/>
      <c r="N12"/>
      <c r="O12"/>
      <c r="P12"/>
      <c r="Q12"/>
      <c r="R12"/>
      <c r="S12"/>
      <c r="T12"/>
    </row>
    <row r="13" spans="1:20" ht="9.9499999999999993" customHeight="1" x14ac:dyDescent="0.25">
      <c r="A13" s="105"/>
      <c r="B13" s="5"/>
      <c r="G13" s="161"/>
      <c r="H13" s="161"/>
      <c r="J13" s="161"/>
      <c r="K13" s="161"/>
      <c r="L13" s="42"/>
      <c r="M13"/>
      <c r="N13"/>
      <c r="O13"/>
      <c r="P13"/>
      <c r="Q13"/>
      <c r="R13"/>
      <c r="S13"/>
      <c r="T13"/>
    </row>
    <row r="14" spans="1:20" ht="20.100000000000001" customHeight="1" x14ac:dyDescent="0.25">
      <c r="A14" s="105"/>
      <c r="B14" s="819" t="s">
        <v>480</v>
      </c>
      <c r="C14" s="755"/>
      <c r="D14" s="755"/>
      <c r="E14" s="755"/>
      <c r="F14" s="107" t="s">
        <v>225</v>
      </c>
      <c r="G14" s="858">
        <v>0</v>
      </c>
      <c r="H14" s="859"/>
      <c r="J14" s="858">
        <v>0</v>
      </c>
      <c r="K14" s="859"/>
      <c r="L14" s="42"/>
      <c r="M14"/>
      <c r="N14"/>
      <c r="O14"/>
      <c r="P14"/>
      <c r="Q14"/>
      <c r="R14"/>
      <c r="S14"/>
      <c r="T14"/>
    </row>
    <row r="15" spans="1:20" ht="20.100000000000001" customHeight="1" x14ac:dyDescent="0.25">
      <c r="A15" s="105"/>
      <c r="B15" s="5"/>
      <c r="C15" s="862" t="s">
        <v>2</v>
      </c>
      <c r="D15" s="862"/>
      <c r="E15" s="862"/>
      <c r="G15" s="856" t="s">
        <v>234</v>
      </c>
      <c r="H15" s="856"/>
      <c r="I15" s="856"/>
      <c r="J15" s="856"/>
      <c r="K15" s="856"/>
      <c r="L15" s="42"/>
      <c r="M15"/>
      <c r="N15"/>
      <c r="O15"/>
      <c r="P15"/>
      <c r="Q15"/>
      <c r="R15"/>
      <c r="S15"/>
      <c r="T15"/>
    </row>
    <row r="16" spans="1:20" ht="20.100000000000001" customHeight="1" x14ac:dyDescent="0.25">
      <c r="A16" s="105"/>
      <c r="B16" s="5"/>
      <c r="L16" s="42"/>
      <c r="M16"/>
      <c r="N16"/>
      <c r="O16"/>
      <c r="P16"/>
      <c r="Q16"/>
      <c r="R16"/>
      <c r="S16"/>
      <c r="T16"/>
    </row>
    <row r="17" spans="1:20" ht="20.100000000000001" customHeight="1" x14ac:dyDescent="0.25">
      <c r="A17" s="105"/>
      <c r="B17" s="872" t="s">
        <v>479</v>
      </c>
      <c r="C17" s="873"/>
      <c r="D17" s="873"/>
      <c r="E17" s="873"/>
      <c r="F17" s="227" t="s">
        <v>225</v>
      </c>
      <c r="G17" s="858">
        <v>0</v>
      </c>
      <c r="H17" s="859"/>
      <c r="J17" s="858">
        <v>0</v>
      </c>
      <c r="K17" s="859"/>
      <c r="L17" s="42"/>
      <c r="M17"/>
      <c r="N17"/>
      <c r="O17"/>
      <c r="P17"/>
      <c r="Q17"/>
      <c r="R17"/>
      <c r="S17"/>
      <c r="T17"/>
    </row>
    <row r="18" spans="1:20" ht="20.100000000000001" customHeight="1" x14ac:dyDescent="0.25">
      <c r="A18" s="105"/>
      <c r="B18" s="872"/>
      <c r="C18" s="873"/>
      <c r="D18" s="873"/>
      <c r="E18" s="873"/>
      <c r="F18" s="227"/>
      <c r="G18" s="161"/>
      <c r="H18" s="161"/>
      <c r="J18" s="161"/>
      <c r="K18" s="161"/>
      <c r="L18" s="42"/>
      <c r="M18"/>
      <c r="N18"/>
      <c r="O18"/>
      <c r="P18"/>
      <c r="Q18"/>
      <c r="R18"/>
      <c r="S18"/>
      <c r="T18"/>
    </row>
    <row r="19" spans="1:20" ht="20.25" customHeight="1" x14ac:dyDescent="0.25">
      <c r="A19" s="105"/>
      <c r="B19" s="872"/>
      <c r="C19" s="873"/>
      <c r="D19" s="873"/>
      <c r="E19" s="873"/>
      <c r="F19" s="228"/>
      <c r="G19" s="495"/>
      <c r="H19" s="495"/>
      <c r="I19" s="495"/>
      <c r="J19" s="495"/>
      <c r="K19" s="495"/>
      <c r="L19" s="42"/>
      <c r="M19"/>
      <c r="N19"/>
      <c r="O19"/>
      <c r="P19"/>
      <c r="Q19"/>
      <c r="R19"/>
      <c r="S19"/>
      <c r="T19"/>
    </row>
    <row r="20" spans="1:20" ht="20.100000000000001" customHeight="1" x14ac:dyDescent="0.25">
      <c r="A20" s="105"/>
      <c r="B20" s="819" t="s">
        <v>481</v>
      </c>
      <c r="C20" s="755"/>
      <c r="D20" s="755"/>
      <c r="E20" s="755"/>
      <c r="F20" s="107" t="s">
        <v>231</v>
      </c>
      <c r="G20" s="858">
        <v>0</v>
      </c>
      <c r="H20" s="859"/>
      <c r="J20" s="858">
        <v>0</v>
      </c>
      <c r="K20" s="859"/>
      <c r="L20" s="42"/>
      <c r="M20"/>
      <c r="N20"/>
      <c r="O20"/>
      <c r="P20"/>
      <c r="Q20"/>
      <c r="R20"/>
      <c r="S20"/>
      <c r="T20"/>
    </row>
    <row r="21" spans="1:20" ht="20.100000000000001" customHeight="1" x14ac:dyDescent="0.25">
      <c r="A21" s="105"/>
      <c r="B21" s="198"/>
      <c r="C21" s="865" t="s">
        <v>2</v>
      </c>
      <c r="D21" s="865"/>
      <c r="E21" s="865"/>
      <c r="G21" s="856" t="s">
        <v>232</v>
      </c>
      <c r="H21" s="856"/>
      <c r="I21" s="856"/>
      <c r="J21" s="856"/>
      <c r="K21" s="856"/>
      <c r="L21" s="42"/>
      <c r="M21"/>
      <c r="N21"/>
      <c r="O21"/>
      <c r="P21"/>
      <c r="Q21"/>
      <c r="R21"/>
      <c r="S21"/>
      <c r="T21"/>
    </row>
    <row r="22" spans="1:20" ht="20.100000000000001" customHeight="1" x14ac:dyDescent="0.25">
      <c r="A22" s="105"/>
      <c r="B22" s="819" t="s">
        <v>482</v>
      </c>
      <c r="C22" s="755"/>
      <c r="D22" s="755"/>
      <c r="E22" s="755"/>
      <c r="F22" s="229" t="s">
        <v>225</v>
      </c>
      <c r="G22" s="858">
        <v>0</v>
      </c>
      <c r="H22" s="859"/>
      <c r="J22" s="858">
        <v>0</v>
      </c>
      <c r="K22" s="859"/>
      <c r="L22" s="42"/>
      <c r="M22"/>
      <c r="N22"/>
      <c r="O22"/>
      <c r="P22"/>
      <c r="Q22"/>
      <c r="R22"/>
      <c r="S22"/>
      <c r="T22"/>
    </row>
    <row r="23" spans="1:20" ht="20.100000000000001" customHeight="1" x14ac:dyDescent="0.25">
      <c r="A23" s="105"/>
      <c r="B23" s="198"/>
      <c r="C23" s="865" t="s">
        <v>2</v>
      </c>
      <c r="D23" s="865"/>
      <c r="E23" s="865"/>
      <c r="L23" s="42"/>
      <c r="M23"/>
      <c r="N23"/>
      <c r="O23"/>
      <c r="P23"/>
      <c r="Q23"/>
      <c r="R23"/>
      <c r="S23"/>
      <c r="T23"/>
    </row>
    <row r="24" spans="1:20" ht="20.100000000000001" customHeight="1" x14ac:dyDescent="0.25">
      <c r="A24" s="105"/>
      <c r="B24" s="819" t="s">
        <v>483</v>
      </c>
      <c r="C24" s="755"/>
      <c r="D24" s="755"/>
      <c r="E24" s="755"/>
      <c r="F24" s="229" t="s">
        <v>225</v>
      </c>
      <c r="G24" s="858">
        <v>0</v>
      </c>
      <c r="H24" s="859"/>
      <c r="J24" s="858">
        <v>0</v>
      </c>
      <c r="K24" s="859"/>
      <c r="L24" s="42"/>
      <c r="M24"/>
      <c r="N24"/>
      <c r="O24"/>
      <c r="P24"/>
      <c r="Q24"/>
      <c r="R24"/>
      <c r="S24"/>
      <c r="T24"/>
    </row>
    <row r="25" spans="1:20" ht="20.100000000000001" customHeight="1" x14ac:dyDescent="0.25">
      <c r="A25" s="105"/>
      <c r="B25" s="198"/>
      <c r="C25" s="865" t="s">
        <v>2</v>
      </c>
      <c r="D25" s="865"/>
      <c r="E25" s="865"/>
      <c r="F25" s="107"/>
      <c r="L25" s="42"/>
      <c r="M25"/>
      <c r="N25"/>
      <c r="O25"/>
      <c r="P25"/>
      <c r="Q25"/>
      <c r="R25"/>
      <c r="S25"/>
      <c r="T25"/>
    </row>
    <row r="26" spans="1:20" ht="20.100000000000001" customHeight="1" x14ac:dyDescent="0.25">
      <c r="A26" s="105"/>
      <c r="B26" s="819" t="s">
        <v>484</v>
      </c>
      <c r="C26" s="755"/>
      <c r="D26" s="755"/>
      <c r="E26" s="755"/>
      <c r="F26" s="229" t="s">
        <v>225</v>
      </c>
      <c r="G26" s="858">
        <v>0</v>
      </c>
      <c r="H26" s="859"/>
      <c r="J26" s="858">
        <v>0</v>
      </c>
      <c r="K26" s="859"/>
      <c r="L26" s="42"/>
      <c r="M26"/>
      <c r="N26"/>
      <c r="O26"/>
      <c r="P26"/>
      <c r="Q26"/>
      <c r="R26"/>
      <c r="S26"/>
      <c r="T26"/>
    </row>
    <row r="27" spans="1:20" customFormat="1" ht="20.100000000000001" customHeight="1" thickBot="1" x14ac:dyDescent="0.3">
      <c r="B27" s="5"/>
      <c r="C27" s="865" t="s">
        <v>2</v>
      </c>
      <c r="D27" s="865"/>
      <c r="E27" s="865"/>
      <c r="F27" s="3"/>
      <c r="G27" s="3"/>
      <c r="H27" s="3"/>
      <c r="I27" s="3"/>
      <c r="J27" s="3"/>
      <c r="K27" s="3"/>
      <c r="L27" s="42"/>
    </row>
    <row r="28" spans="1:20" customFormat="1" ht="20.100000000000001" customHeight="1" thickBot="1" x14ac:dyDescent="0.3">
      <c r="B28" s="819" t="s">
        <v>23</v>
      </c>
      <c r="C28" s="755"/>
      <c r="D28" s="755"/>
      <c r="E28" s="755"/>
      <c r="F28" s="3"/>
      <c r="G28" s="870">
        <f>G14+G17+G20+G22+G24+G26</f>
        <v>0</v>
      </c>
      <c r="H28" s="871"/>
      <c r="I28" s="3"/>
      <c r="J28" s="870">
        <f>J14+J17+J20+J22+J24+J26</f>
        <v>0</v>
      </c>
      <c r="K28" s="871"/>
      <c r="L28" s="42"/>
    </row>
    <row r="29" spans="1:20" customFormat="1" ht="9.9499999999999993" customHeight="1" thickBot="1" x14ac:dyDescent="0.3">
      <c r="B29" s="5"/>
      <c r="C29" s="3"/>
      <c r="D29" s="3"/>
      <c r="E29" s="3"/>
      <c r="F29" s="3"/>
      <c r="G29" s="181"/>
      <c r="H29" s="181"/>
      <c r="I29" s="3"/>
      <c r="J29" s="181"/>
      <c r="K29" s="181"/>
      <c r="L29" s="42"/>
    </row>
    <row r="30" spans="1:20" customFormat="1" ht="20.100000000000001" customHeight="1" thickBot="1" x14ac:dyDescent="0.3">
      <c r="B30" s="819" t="s">
        <v>63</v>
      </c>
      <c r="C30" s="755"/>
      <c r="D30" s="755"/>
      <c r="E30" s="755"/>
      <c r="F30" s="3"/>
      <c r="G30" s="870">
        <f>G28/12</f>
        <v>0</v>
      </c>
      <c r="H30" s="871"/>
      <c r="I30" s="3"/>
      <c r="J30" s="870">
        <f>J28/12</f>
        <v>0</v>
      </c>
      <c r="K30" s="871"/>
      <c r="L30" s="42"/>
    </row>
    <row r="31" spans="1:20" customFormat="1" ht="9.9499999999999993" customHeight="1" thickBot="1" x14ac:dyDescent="0.3">
      <c r="B31" s="5"/>
      <c r="C31" s="3"/>
      <c r="D31" s="3"/>
      <c r="E31" s="3"/>
      <c r="F31" s="3"/>
      <c r="G31" s="181"/>
      <c r="H31" s="181"/>
      <c r="I31" s="3"/>
      <c r="J31" s="181"/>
      <c r="K31" s="181"/>
      <c r="L31" s="42"/>
    </row>
    <row r="32" spans="1:20" customFormat="1" ht="20.100000000000001" customHeight="1" thickBot="1" x14ac:dyDescent="0.3">
      <c r="B32" s="5"/>
      <c r="C32" s="3"/>
      <c r="D32" s="581" t="s">
        <v>35</v>
      </c>
      <c r="E32" s="581"/>
      <c r="F32" s="581"/>
      <c r="G32" s="870">
        <f>(G28+J28)/24</f>
        <v>0</v>
      </c>
      <c r="H32" s="871"/>
      <c r="I32" s="3"/>
      <c r="J32" s="181"/>
      <c r="K32" s="181"/>
      <c r="L32" s="42"/>
    </row>
    <row r="33" spans="1:12" customFormat="1" ht="9.9499999999999993" customHeight="1" x14ac:dyDescent="0.25">
      <c r="B33" s="5"/>
      <c r="C33" s="3"/>
      <c r="D33" s="3"/>
      <c r="E33" s="3"/>
      <c r="F33" s="3"/>
      <c r="G33" s="181"/>
      <c r="H33" s="181"/>
      <c r="I33" s="3"/>
      <c r="J33" s="181"/>
      <c r="K33" s="181"/>
      <c r="L33" s="42"/>
    </row>
    <row r="34" spans="1:12" ht="20.100000000000001" customHeight="1" x14ac:dyDescent="0.25">
      <c r="A34" s="5"/>
      <c r="B34" s="5"/>
      <c r="G34" s="581" t="s">
        <v>60</v>
      </c>
      <c r="H34" s="581"/>
      <c r="I34" s="581"/>
      <c r="J34" s="858">
        <v>0</v>
      </c>
      <c r="K34" s="859"/>
      <c r="L34" s="4"/>
    </row>
    <row r="35" spans="1:12" ht="9.9499999999999993" customHeight="1" thickBot="1" x14ac:dyDescent="0.3">
      <c r="A35" s="5"/>
      <c r="B35" s="5"/>
      <c r="L35" s="4"/>
    </row>
    <row r="36" spans="1:12" ht="20.100000000000001" customHeight="1" thickBot="1" x14ac:dyDescent="0.3">
      <c r="A36" s="5"/>
      <c r="B36" s="716" t="s">
        <v>228</v>
      </c>
      <c r="C36" s="717"/>
      <c r="D36" s="717"/>
      <c r="E36" s="717"/>
      <c r="F36" s="717"/>
      <c r="G36" s="717"/>
      <c r="H36" s="717"/>
      <c r="I36" s="717"/>
      <c r="J36" s="717"/>
      <c r="K36" s="717"/>
      <c r="L36" s="718"/>
    </row>
    <row r="37" spans="1:12" ht="20.100000000000001" customHeight="1" x14ac:dyDescent="0.25">
      <c r="A37" s="5"/>
      <c r="B37" s="866"/>
      <c r="C37" s="867"/>
      <c r="D37" s="867"/>
      <c r="E37" s="867"/>
      <c r="F37" s="867"/>
      <c r="G37" s="867"/>
      <c r="H37" s="867"/>
      <c r="I37" s="867"/>
      <c r="J37" s="867"/>
      <c r="K37" s="867"/>
      <c r="L37" s="4"/>
    </row>
    <row r="38" spans="1:12" ht="20.100000000000001" customHeight="1" x14ac:dyDescent="0.25">
      <c r="A38" s="5"/>
      <c r="B38" s="866"/>
      <c r="C38" s="867"/>
      <c r="D38" s="867"/>
      <c r="E38" s="867"/>
      <c r="F38" s="867"/>
      <c r="G38" s="867"/>
      <c r="H38" s="867"/>
      <c r="I38" s="867"/>
      <c r="J38" s="867"/>
      <c r="K38" s="867"/>
      <c r="L38" s="4"/>
    </row>
    <row r="39" spans="1:12" ht="20.100000000000001" customHeight="1" x14ac:dyDescent="0.25">
      <c r="A39" s="5"/>
      <c r="B39" s="866"/>
      <c r="C39" s="867"/>
      <c r="D39" s="867"/>
      <c r="E39" s="867"/>
      <c r="F39" s="867"/>
      <c r="G39" s="867"/>
      <c r="H39" s="867"/>
      <c r="I39" s="867"/>
      <c r="J39" s="867"/>
      <c r="K39" s="867"/>
      <c r="L39" s="4"/>
    </row>
    <row r="40" spans="1:12" ht="20.100000000000001" customHeight="1" x14ac:dyDescent="0.25">
      <c r="A40" s="5"/>
      <c r="B40" s="866"/>
      <c r="C40" s="867"/>
      <c r="D40" s="867"/>
      <c r="E40" s="867"/>
      <c r="F40" s="867"/>
      <c r="G40" s="867"/>
      <c r="H40" s="867"/>
      <c r="I40" s="867"/>
      <c r="J40" s="867"/>
      <c r="K40" s="867"/>
      <c r="L40" s="4"/>
    </row>
    <row r="41" spans="1:12" ht="20.100000000000001" customHeight="1" thickBot="1" x14ac:dyDescent="0.3">
      <c r="A41" s="5"/>
      <c r="B41" s="868"/>
      <c r="C41" s="869"/>
      <c r="D41" s="869"/>
      <c r="E41" s="869"/>
      <c r="F41" s="869"/>
      <c r="G41" s="869"/>
      <c r="H41" s="869"/>
      <c r="I41" s="869"/>
      <c r="J41" s="869"/>
      <c r="K41" s="869"/>
      <c r="L41" s="7"/>
    </row>
    <row r="42" spans="1:12" ht="20.100000000000001" customHeight="1" x14ac:dyDescent="0.25">
      <c r="B42" s="327"/>
      <c r="C42" s="327"/>
      <c r="D42" s="327"/>
      <c r="E42" s="327"/>
      <c r="F42" s="327"/>
      <c r="G42" s="327"/>
      <c r="H42" s="327"/>
      <c r="I42" s="327"/>
      <c r="J42" s="327"/>
      <c r="K42" s="327"/>
    </row>
    <row r="43" spans="1:12" ht="20.100000000000001" customHeight="1" x14ac:dyDescent="0.25">
      <c r="B43" s="327"/>
      <c r="C43" s="327"/>
      <c r="D43" s="327"/>
      <c r="E43" s="327"/>
      <c r="F43" s="327"/>
      <c r="G43" s="327"/>
      <c r="H43" s="327"/>
      <c r="I43" s="327"/>
      <c r="J43" s="327"/>
      <c r="K43" s="327"/>
    </row>
    <row r="44" spans="1:12" ht="20.100000000000001" customHeight="1" x14ac:dyDescent="0.25">
      <c r="B44" s="327"/>
      <c r="C44" s="327"/>
      <c r="D44" s="327"/>
      <c r="E44" s="327"/>
      <c r="F44" s="327"/>
      <c r="G44" s="327"/>
      <c r="H44" s="327"/>
      <c r="I44" s="327"/>
      <c r="J44" s="327"/>
      <c r="K44" s="327"/>
    </row>
    <row r="45" spans="1:12" ht="20.100000000000001" customHeight="1" x14ac:dyDescent="0.25">
      <c r="B45" s="327"/>
      <c r="C45" s="327"/>
      <c r="D45" s="327"/>
      <c r="E45" s="327"/>
      <c r="F45" s="327"/>
      <c r="G45" s="327"/>
      <c r="H45" s="327"/>
      <c r="I45" s="327"/>
      <c r="J45" s="327"/>
      <c r="K45" s="327"/>
    </row>
    <row r="46" spans="1:12" ht="15" x14ac:dyDescent="0.25">
      <c r="B46"/>
      <c r="C46"/>
      <c r="D46"/>
      <c r="E46"/>
      <c r="F46"/>
      <c r="G46"/>
      <c r="H46"/>
      <c r="I46"/>
      <c r="J46" s="35"/>
    </row>
    <row r="47" spans="1:12" ht="15" x14ac:dyDescent="0.25">
      <c r="A47" s="36"/>
      <c r="B47"/>
      <c r="C47"/>
      <c r="D47"/>
      <c r="E47"/>
      <c r="F47"/>
      <c r="G47"/>
      <c r="H47"/>
      <c r="I47"/>
    </row>
    <row r="48" spans="1:12" ht="15" x14ac:dyDescent="0.25">
      <c r="A48" s="5"/>
      <c r="B48"/>
      <c r="C48"/>
      <c r="D48"/>
      <c r="E48"/>
      <c r="F48"/>
      <c r="G48"/>
      <c r="H48"/>
      <c r="I48"/>
    </row>
    <row r="49" spans="1:10" ht="15" x14ac:dyDescent="0.25">
      <c r="A49" s="5"/>
      <c r="B49"/>
      <c r="C49"/>
      <c r="D49"/>
      <c r="E49"/>
      <c r="F49"/>
      <c r="G49"/>
      <c r="H49"/>
      <c r="I49"/>
    </row>
    <row r="50" spans="1:10" ht="15" x14ac:dyDescent="0.25">
      <c r="A50" s="5"/>
      <c r="B50"/>
      <c r="C50"/>
      <c r="D50"/>
      <c r="E50"/>
      <c r="F50"/>
      <c r="G50"/>
      <c r="H50"/>
      <c r="I50"/>
    </row>
    <row r="51" spans="1:10" ht="15" x14ac:dyDescent="0.25">
      <c r="A51" s="5"/>
      <c r="B51"/>
      <c r="C51"/>
      <c r="D51"/>
      <c r="E51"/>
      <c r="F51"/>
      <c r="G51"/>
      <c r="H51"/>
      <c r="I51"/>
    </row>
    <row r="52" spans="1:10" ht="15" x14ac:dyDescent="0.25">
      <c r="A52" s="105"/>
      <c r="B52"/>
      <c r="C52"/>
      <c r="D52"/>
      <c r="E52"/>
      <c r="F52"/>
      <c r="G52"/>
      <c r="H52"/>
      <c r="I52"/>
      <c r="J52" s="35"/>
    </row>
    <row r="53" spans="1:10" ht="15" x14ac:dyDescent="0.25">
      <c r="A53" s="105"/>
      <c r="B53"/>
      <c r="C53"/>
      <c r="D53"/>
      <c r="E53"/>
      <c r="F53"/>
      <c r="G53"/>
      <c r="H53"/>
      <c r="I53"/>
      <c r="J53" s="35"/>
    </row>
    <row r="54" spans="1:10" ht="15" x14ac:dyDescent="0.25">
      <c r="A54" s="105"/>
      <c r="B54"/>
      <c r="C54"/>
      <c r="D54"/>
      <c r="E54"/>
      <c r="F54"/>
      <c r="G54"/>
      <c r="H54"/>
      <c r="I54"/>
      <c r="J54" s="35"/>
    </row>
    <row r="55" spans="1:10" ht="15" x14ac:dyDescent="0.25">
      <c r="A55" s="105"/>
      <c r="B55"/>
      <c r="C55"/>
      <c r="D55"/>
      <c r="E55"/>
      <c r="F55"/>
      <c r="G55"/>
      <c r="H55"/>
      <c r="I55"/>
      <c r="J55" s="35"/>
    </row>
    <row r="56" spans="1:10" ht="15" x14ac:dyDescent="0.25">
      <c r="A56" s="105"/>
      <c r="B56"/>
      <c r="C56"/>
      <c r="D56"/>
      <c r="E56"/>
      <c r="F56"/>
      <c r="G56"/>
      <c r="H56"/>
      <c r="I56"/>
      <c r="J56" s="35"/>
    </row>
    <row r="57" spans="1:10" ht="15" x14ac:dyDescent="0.25">
      <c r="A57" s="105"/>
      <c r="B57"/>
      <c r="C57"/>
      <c r="D57"/>
      <c r="E57"/>
      <c r="F57"/>
      <c r="G57"/>
      <c r="H57"/>
      <c r="I57"/>
      <c r="J57" s="35"/>
    </row>
    <row r="58" spans="1:10" ht="15" x14ac:dyDescent="0.25">
      <c r="A58" s="105"/>
      <c r="B58"/>
      <c r="C58"/>
      <c r="D58"/>
      <c r="E58"/>
      <c r="F58"/>
      <c r="G58"/>
      <c r="H58"/>
      <c r="I58"/>
      <c r="J58" s="35"/>
    </row>
    <row r="59" spans="1:10" ht="15" x14ac:dyDescent="0.25">
      <c r="A59" s="105"/>
      <c r="B59"/>
      <c r="C59"/>
      <c r="D59"/>
      <c r="E59"/>
      <c r="F59"/>
      <c r="G59"/>
      <c r="H59"/>
      <c r="I59"/>
      <c r="J59" s="35"/>
    </row>
    <row r="60" spans="1:10" ht="15" x14ac:dyDescent="0.25">
      <c r="A60" s="105"/>
      <c r="B60"/>
      <c r="C60"/>
      <c r="D60"/>
      <c r="E60"/>
      <c r="F60"/>
      <c r="G60"/>
      <c r="H60"/>
      <c r="I60"/>
    </row>
    <row r="61" spans="1:10" ht="15" x14ac:dyDescent="0.25">
      <c r="A61" s="105"/>
      <c r="B61"/>
      <c r="C61"/>
      <c r="D61"/>
      <c r="E61"/>
      <c r="F61"/>
      <c r="G61"/>
      <c r="H61"/>
      <c r="I61"/>
      <c r="J61" s="35"/>
    </row>
    <row r="62" spans="1:10" ht="15" x14ac:dyDescent="0.25">
      <c r="A62" s="105"/>
      <c r="B62"/>
      <c r="C62"/>
      <c r="D62"/>
      <c r="E62"/>
      <c r="F62"/>
      <c r="G62"/>
      <c r="H62"/>
      <c r="I62"/>
      <c r="J62" s="35"/>
    </row>
    <row r="63" spans="1:10" ht="15" x14ac:dyDescent="0.25">
      <c r="A63" s="105"/>
      <c r="B63"/>
      <c r="C63"/>
      <c r="D63"/>
      <c r="E63"/>
      <c r="F63"/>
      <c r="G63"/>
      <c r="H63"/>
      <c r="I63"/>
      <c r="J63" s="35"/>
    </row>
    <row r="64" spans="1:10" ht="15" x14ac:dyDescent="0.25">
      <c r="A64" s="105"/>
      <c r="B64"/>
      <c r="C64"/>
      <c r="D64"/>
      <c r="E64"/>
      <c r="F64"/>
      <c r="G64"/>
      <c r="H64"/>
      <c r="I64"/>
      <c r="J64" s="35"/>
    </row>
    <row r="65" spans="1:10" ht="15" x14ac:dyDescent="0.25">
      <c r="A65" s="105"/>
      <c r="B65"/>
      <c r="C65"/>
      <c r="D65"/>
      <c r="E65"/>
      <c r="F65"/>
      <c r="G65"/>
      <c r="H65"/>
      <c r="I65"/>
      <c r="J65" s="35"/>
    </row>
    <row r="66" spans="1:10" ht="15" x14ac:dyDescent="0.25">
      <c r="A66" s="5"/>
      <c r="B66"/>
      <c r="C66"/>
      <c r="D66"/>
      <c r="E66"/>
      <c r="F66"/>
      <c r="G66"/>
      <c r="H66"/>
      <c r="I66"/>
    </row>
    <row r="67" spans="1:10" ht="15" x14ac:dyDescent="0.25">
      <c r="A67" s="105"/>
      <c r="B67"/>
      <c r="C67"/>
      <c r="D67"/>
      <c r="E67"/>
      <c r="F67"/>
      <c r="G67"/>
      <c r="H67"/>
      <c r="I67"/>
      <c r="J67" s="35"/>
    </row>
    <row r="68" spans="1:10" ht="15" x14ac:dyDescent="0.25">
      <c r="A68" s="105"/>
      <c r="B68"/>
      <c r="C68"/>
      <c r="D68"/>
      <c r="E68"/>
      <c r="F68"/>
      <c r="G68"/>
      <c r="H68"/>
      <c r="I68"/>
    </row>
    <row r="69" spans="1:10" ht="15" x14ac:dyDescent="0.25">
      <c r="A69" s="105"/>
      <c r="B69"/>
      <c r="C69"/>
      <c r="D69"/>
      <c r="E69"/>
      <c r="F69"/>
      <c r="G69"/>
      <c r="H69"/>
      <c r="I69"/>
      <c r="J69" s="35"/>
    </row>
    <row r="70" spans="1:10" ht="15" x14ac:dyDescent="0.25">
      <c r="A70" s="105"/>
      <c r="B70"/>
      <c r="C70"/>
      <c r="D70"/>
      <c r="E70"/>
      <c r="F70"/>
      <c r="G70"/>
      <c r="H70"/>
      <c r="I70"/>
      <c r="J70" s="35"/>
    </row>
    <row r="71" spans="1:10" ht="15" x14ac:dyDescent="0.25">
      <c r="A71" s="105"/>
      <c r="B71"/>
      <c r="C71"/>
      <c r="D71"/>
      <c r="E71"/>
      <c r="F71"/>
      <c r="G71"/>
      <c r="H71"/>
      <c r="I71"/>
      <c r="J71" s="35"/>
    </row>
    <row r="72" spans="1:10" ht="15" x14ac:dyDescent="0.25">
      <c r="A72" s="105"/>
      <c r="B72"/>
      <c r="C72"/>
      <c r="D72"/>
      <c r="E72"/>
      <c r="F72"/>
      <c r="G72"/>
      <c r="H72"/>
      <c r="I72"/>
      <c r="J72" s="35"/>
    </row>
    <row r="73" spans="1:10" ht="15" x14ac:dyDescent="0.25">
      <c r="A73" s="105"/>
      <c r="B73"/>
      <c r="C73"/>
      <c r="D73"/>
      <c r="E73"/>
      <c r="F73"/>
      <c r="G73"/>
      <c r="H73"/>
      <c r="I73"/>
      <c r="J73" s="35"/>
    </row>
    <row r="74" spans="1:10" ht="15" x14ac:dyDescent="0.25">
      <c r="A74" s="5"/>
      <c r="B74"/>
      <c r="C74"/>
      <c r="D74"/>
      <c r="E74"/>
      <c r="F74"/>
      <c r="G74"/>
      <c r="H74"/>
      <c r="I74"/>
    </row>
    <row r="75" spans="1:10" customFormat="1" ht="15" x14ac:dyDescent="0.25"/>
    <row r="76" spans="1:10" customFormat="1" ht="15" x14ac:dyDescent="0.25"/>
    <row r="77" spans="1:10" ht="15" x14ac:dyDescent="0.25">
      <c r="A77" s="8"/>
      <c r="B77"/>
      <c r="C77"/>
      <c r="D77"/>
      <c r="E77"/>
      <c r="F77"/>
      <c r="G77"/>
      <c r="H77"/>
      <c r="I77"/>
      <c r="J77" s="8"/>
    </row>
    <row r="78" spans="1:10" ht="15" x14ac:dyDescent="0.25">
      <c r="B78"/>
      <c r="C78"/>
      <c r="D78"/>
      <c r="E78"/>
      <c r="F78"/>
      <c r="G78"/>
      <c r="H78"/>
      <c r="I78"/>
    </row>
    <row r="79" spans="1:10" ht="15" x14ac:dyDescent="0.25">
      <c r="A79" s="5"/>
      <c r="B79"/>
      <c r="C79"/>
      <c r="D79"/>
      <c r="E79"/>
      <c r="F79"/>
      <c r="G79"/>
      <c r="H79"/>
      <c r="I79"/>
    </row>
    <row r="80" spans="1:10" ht="15" x14ac:dyDescent="0.25">
      <c r="A80" s="5"/>
      <c r="B80"/>
      <c r="C80"/>
      <c r="D80"/>
      <c r="E80"/>
      <c r="F80"/>
      <c r="G80"/>
      <c r="H80"/>
      <c r="I80"/>
    </row>
    <row r="81" spans="1:9" ht="15" x14ac:dyDescent="0.25">
      <c r="A81" s="5"/>
      <c r="B81"/>
      <c r="C81"/>
      <c r="D81"/>
      <c r="E81"/>
      <c r="F81"/>
      <c r="G81"/>
      <c r="H81"/>
      <c r="I81"/>
    </row>
    <row r="82" spans="1:9" ht="15" x14ac:dyDescent="0.25">
      <c r="A82" s="5"/>
      <c r="B82"/>
      <c r="C82"/>
      <c r="D82"/>
      <c r="E82"/>
      <c r="F82"/>
      <c r="G82"/>
      <c r="H82"/>
      <c r="I82"/>
    </row>
    <row r="83" spans="1:9" ht="15" x14ac:dyDescent="0.25">
      <c r="A83" s="5"/>
      <c r="B83"/>
      <c r="C83"/>
      <c r="D83"/>
      <c r="E83"/>
      <c r="F83"/>
      <c r="G83"/>
      <c r="H83"/>
      <c r="I83"/>
    </row>
    <row r="84" spans="1:9" ht="15" x14ac:dyDescent="0.25">
      <c r="A84" s="5"/>
      <c r="B84"/>
      <c r="C84"/>
      <c r="D84"/>
      <c r="E84"/>
      <c r="F84"/>
      <c r="G84"/>
      <c r="H84"/>
      <c r="I84"/>
    </row>
    <row r="85" spans="1:9" ht="15" x14ac:dyDescent="0.25">
      <c r="A85" s="5"/>
      <c r="B85"/>
      <c r="C85"/>
      <c r="D85"/>
      <c r="E85"/>
      <c r="F85"/>
      <c r="G85"/>
      <c r="H85"/>
      <c r="I85"/>
    </row>
  </sheetData>
  <sheetProtection algorithmName="SHA-512" hashValue="R/mnr1PKfLWtdeI7I2hw0N6aD3iPT2Joq7EeJqCHJbii+ZjHlER+B5zSt3juaMa/8/tBfD6C4kpflIEhHouLQA==" saltValue="5aYAQs5O9MgiBScX16qxhA==" spinCount="100000" sheet="1" objects="1" scenarios="1"/>
  <mergeCells count="46">
    <mergeCell ref="J17:K17"/>
    <mergeCell ref="C25:E25"/>
    <mergeCell ref="G12:H12"/>
    <mergeCell ref="B17:E19"/>
    <mergeCell ref="B37:K41"/>
    <mergeCell ref="B28:E28"/>
    <mergeCell ref="G30:H30"/>
    <mergeCell ref="J30:K30"/>
    <mergeCell ref="B30:E30"/>
    <mergeCell ref="G32:H32"/>
    <mergeCell ref="D32:F32"/>
    <mergeCell ref="J28:K28"/>
    <mergeCell ref="G28:H28"/>
    <mergeCell ref="C27:E27"/>
    <mergeCell ref="J26:K26"/>
    <mergeCell ref="J34:K34"/>
    <mergeCell ref="G34:I34"/>
    <mergeCell ref="J20:K20"/>
    <mergeCell ref="B20:E20"/>
    <mergeCell ref="J22:K22"/>
    <mergeCell ref="J24:K24"/>
    <mergeCell ref="B26:E26"/>
    <mergeCell ref="G26:H26"/>
    <mergeCell ref="G11:H11"/>
    <mergeCell ref="C21:E21"/>
    <mergeCell ref="C23:E23"/>
    <mergeCell ref="B22:E22"/>
    <mergeCell ref="B24:E24"/>
    <mergeCell ref="G22:H22"/>
    <mergeCell ref="G24:H24"/>
    <mergeCell ref="B2:L4"/>
    <mergeCell ref="K1:L1"/>
    <mergeCell ref="B36:L36"/>
    <mergeCell ref="F6:J6"/>
    <mergeCell ref="D6:E6"/>
    <mergeCell ref="G21:K21"/>
    <mergeCell ref="J11:K11"/>
    <mergeCell ref="G17:H17"/>
    <mergeCell ref="E8:K10"/>
    <mergeCell ref="B14:E14"/>
    <mergeCell ref="G14:H14"/>
    <mergeCell ref="J14:K14"/>
    <mergeCell ref="G15:K15"/>
    <mergeCell ref="C15:E15"/>
    <mergeCell ref="G20:H20"/>
    <mergeCell ref="J12:K12"/>
  </mergeCells>
  <pageMargins left="0.9" right="0.7" top="1" bottom="0.5" header="0.3" footer="0.3"/>
  <pageSetup scale="89" orientation="portrait" r:id="rId1"/>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pageSetUpPr fitToPage="1"/>
  </sheetPr>
  <dimension ref="B1:X264"/>
  <sheetViews>
    <sheetView showGridLines="0" showRowColHeaders="0" zoomScaleNormal="100" workbookViewId="0">
      <selection activeCell="E6" sqref="E6:H6"/>
    </sheetView>
  </sheetViews>
  <sheetFormatPr defaultColWidth="10.7109375" defaultRowHeight="13.5" customHeight="1" x14ac:dyDescent="0.25"/>
  <cols>
    <col min="1" max="1" width="3.7109375" style="3" customWidth="1"/>
    <col min="2" max="6" width="10.7109375" style="3" customWidth="1"/>
    <col min="7" max="7" width="15.7109375" style="3" customWidth="1"/>
    <col min="8" max="8" width="18.7109375" style="3" customWidth="1"/>
    <col min="9" max="9" width="15.7109375" style="3" customWidth="1"/>
    <col min="10" max="10" width="9.5703125" customWidth="1"/>
    <col min="11" max="16384" width="10.7109375" style="3"/>
  </cols>
  <sheetData>
    <row r="1" spans="2:24" ht="20.100000000000001" customHeight="1" thickBot="1" x14ac:dyDescent="0.3">
      <c r="B1" s="93"/>
      <c r="C1" s="93"/>
      <c r="D1" s="93"/>
      <c r="E1" s="93"/>
      <c r="F1" s="93"/>
      <c r="G1" s="93"/>
      <c r="H1" s="93"/>
      <c r="I1" s="329">
        <v>2020</v>
      </c>
    </row>
    <row r="2" spans="2:24" ht="20.100000000000001" customHeight="1" x14ac:dyDescent="0.25">
      <c r="B2" s="567" t="s">
        <v>487</v>
      </c>
      <c r="C2" s="568"/>
      <c r="D2" s="568"/>
      <c r="E2" s="568"/>
      <c r="F2" s="568"/>
      <c r="G2" s="568"/>
      <c r="H2" s="568"/>
      <c r="I2" s="569"/>
    </row>
    <row r="3" spans="2:24" ht="20.100000000000001" customHeight="1" x14ac:dyDescent="0.25">
      <c r="B3" s="570"/>
      <c r="C3" s="571"/>
      <c r="D3" s="571"/>
      <c r="E3" s="571"/>
      <c r="F3" s="571"/>
      <c r="G3" s="571"/>
      <c r="H3" s="571"/>
      <c r="I3" s="572"/>
    </row>
    <row r="4" spans="2:24" ht="20.100000000000001" customHeight="1" thickBot="1" x14ac:dyDescent="0.3">
      <c r="B4" s="573"/>
      <c r="C4" s="574"/>
      <c r="D4" s="574"/>
      <c r="E4" s="574"/>
      <c r="F4" s="574"/>
      <c r="G4" s="574"/>
      <c r="H4" s="574"/>
      <c r="I4" s="575"/>
    </row>
    <row r="5" spans="2:24" ht="9.9499999999999993" customHeight="1" x14ac:dyDescent="0.25">
      <c r="B5" s="5"/>
      <c r="I5" s="4"/>
    </row>
    <row r="6" spans="2:24" ht="20.100000000000001" customHeight="1" x14ac:dyDescent="0.25">
      <c r="B6" s="5"/>
      <c r="C6" s="576" t="s">
        <v>0</v>
      </c>
      <c r="D6" s="576"/>
      <c r="E6" s="836"/>
      <c r="F6" s="837"/>
      <c r="G6" s="837"/>
      <c r="H6" s="838"/>
      <c r="I6" s="4"/>
      <c r="K6" s="40"/>
    </row>
    <row r="7" spans="2:24" ht="9.9499999999999993" customHeight="1" x14ac:dyDescent="0.25">
      <c r="B7" s="5"/>
      <c r="I7" s="4"/>
      <c r="K7"/>
      <c r="L7"/>
      <c r="M7"/>
      <c r="N7"/>
      <c r="O7"/>
      <c r="P7"/>
      <c r="Q7"/>
      <c r="R7"/>
      <c r="S7"/>
      <c r="T7"/>
      <c r="U7"/>
    </row>
    <row r="8" spans="2:24" ht="20.100000000000001" customHeight="1" x14ac:dyDescent="0.25">
      <c r="B8" s="108"/>
      <c r="C8" s="576" t="s">
        <v>65</v>
      </c>
      <c r="D8" s="576"/>
      <c r="E8" s="881"/>
      <c r="F8" s="882"/>
      <c r="G8" s="882"/>
      <c r="H8" s="883"/>
      <c r="I8" s="55"/>
      <c r="K8"/>
      <c r="L8"/>
      <c r="M8"/>
      <c r="N8"/>
      <c r="O8"/>
      <c r="P8"/>
      <c r="Q8"/>
      <c r="R8"/>
      <c r="S8"/>
      <c r="T8"/>
      <c r="U8"/>
    </row>
    <row r="9" spans="2:24" ht="20.100000000000001" customHeight="1" x14ac:dyDescent="0.25">
      <c r="B9" s="48"/>
      <c r="C9"/>
      <c r="G9" s="125"/>
      <c r="H9" s="100"/>
      <c r="I9" s="4"/>
      <c r="K9"/>
      <c r="L9"/>
      <c r="M9"/>
      <c r="N9"/>
      <c r="O9"/>
      <c r="P9"/>
      <c r="Q9"/>
      <c r="R9"/>
      <c r="S9"/>
      <c r="T9"/>
      <c r="U9"/>
    </row>
    <row r="10" spans="2:24" ht="20.100000000000001" customHeight="1" x14ac:dyDescent="0.25">
      <c r="B10" s="48"/>
      <c r="C10"/>
      <c r="E10" s="711" t="s">
        <v>62</v>
      </c>
      <c r="F10" s="823"/>
      <c r="G10" s="159"/>
      <c r="H10" s="99"/>
      <c r="I10" s="182"/>
      <c r="K10"/>
      <c r="L10"/>
      <c r="M10"/>
      <c r="N10"/>
      <c r="O10"/>
      <c r="P10"/>
      <c r="Q10"/>
      <c r="R10"/>
      <c r="S10"/>
      <c r="T10"/>
      <c r="U10"/>
    </row>
    <row r="11" spans="2:24" ht="9.9499999999999993" customHeight="1" x14ac:dyDescent="0.25">
      <c r="B11" s="190"/>
      <c r="C11" s="154"/>
      <c r="D11" s="134"/>
      <c r="E11" s="134"/>
      <c r="F11" s="134"/>
      <c r="G11" s="35"/>
      <c r="H11" s="35"/>
      <c r="I11" s="37"/>
      <c r="K11"/>
      <c r="L11"/>
      <c r="M11"/>
      <c r="N11"/>
      <c r="O11"/>
      <c r="P11"/>
      <c r="Q11"/>
      <c r="R11"/>
      <c r="S11"/>
      <c r="T11"/>
      <c r="U11"/>
    </row>
    <row r="12" spans="2:24" ht="20.100000000000001" customHeight="1" x14ac:dyDescent="0.25">
      <c r="B12" s="819" t="s">
        <v>284</v>
      </c>
      <c r="C12" s="755"/>
      <c r="D12" s="755"/>
      <c r="E12" s="755"/>
      <c r="F12" s="880"/>
      <c r="G12" s="66">
        <v>0</v>
      </c>
      <c r="H12" s="330" t="s">
        <v>285</v>
      </c>
      <c r="I12" s="132">
        <v>0</v>
      </c>
      <c r="K12"/>
      <c r="L12"/>
      <c r="M12"/>
      <c r="N12"/>
      <c r="O12"/>
      <c r="P12"/>
      <c r="Q12"/>
      <c r="R12"/>
      <c r="S12"/>
      <c r="T12"/>
      <c r="U12"/>
    </row>
    <row r="13" spans="2:24" ht="20.100000000000001" customHeight="1" x14ac:dyDescent="0.25">
      <c r="B13" s="819" t="s">
        <v>346</v>
      </c>
      <c r="C13" s="755"/>
      <c r="D13" s="755"/>
      <c r="E13" s="755"/>
      <c r="F13" s="880"/>
      <c r="G13" s="66">
        <v>0</v>
      </c>
      <c r="H13" s="330" t="s">
        <v>285</v>
      </c>
      <c r="I13" s="132">
        <v>0</v>
      </c>
      <c r="K13"/>
      <c r="L13"/>
      <c r="M13"/>
      <c r="N13"/>
      <c r="O13"/>
      <c r="P13"/>
      <c r="Q13"/>
      <c r="R13"/>
      <c r="S13"/>
      <c r="T13"/>
      <c r="U13"/>
    </row>
    <row r="14" spans="2:24" ht="20.100000000000001" customHeight="1" x14ac:dyDescent="0.25">
      <c r="B14" s="874" t="s">
        <v>488</v>
      </c>
      <c r="C14" s="875"/>
      <c r="D14" s="875"/>
      <c r="E14" s="875"/>
      <c r="F14" s="876"/>
      <c r="G14" s="66">
        <v>0</v>
      </c>
      <c r="H14" s="331" t="s">
        <v>287</v>
      </c>
      <c r="I14" s="132">
        <v>0</v>
      </c>
      <c r="K14"/>
      <c r="L14"/>
      <c r="M14"/>
      <c r="N14"/>
      <c r="O14"/>
      <c r="P14"/>
      <c r="Q14"/>
      <c r="R14"/>
      <c r="S14"/>
      <c r="T14"/>
      <c r="U14"/>
      <c r="V14"/>
      <c r="W14"/>
    </row>
    <row r="15" spans="2:24" ht="9.9499999999999993" customHeight="1" thickBot="1" x14ac:dyDescent="0.3">
      <c r="B15" s="190"/>
      <c r="C15" s="154"/>
      <c r="D15" s="134"/>
      <c r="E15" s="134"/>
      <c r="F15" s="134"/>
      <c r="G15" s="35"/>
      <c r="H15" s="35"/>
      <c r="I15" s="37"/>
      <c r="K15"/>
      <c r="L15"/>
      <c r="M15"/>
      <c r="N15"/>
      <c r="O15"/>
      <c r="P15"/>
      <c r="Q15"/>
      <c r="R15"/>
      <c r="S15"/>
      <c r="T15"/>
      <c r="U15"/>
      <c r="V15"/>
      <c r="W15"/>
    </row>
    <row r="16" spans="2:24" ht="20.100000000000001" customHeight="1" thickBot="1" x14ac:dyDescent="0.3">
      <c r="B16" s="190"/>
      <c r="C16" s="154"/>
      <c r="D16" s="54" t="s">
        <v>2</v>
      </c>
      <c r="E16" s="54"/>
      <c r="F16" s="128"/>
      <c r="G16" s="293">
        <f>G12+G13+G14</f>
        <v>0</v>
      </c>
      <c r="H16" s="11" t="s">
        <v>371</v>
      </c>
      <c r="I16" s="293">
        <f>I12+I13+I14</f>
        <v>0</v>
      </c>
      <c r="K16"/>
      <c r="L16"/>
      <c r="M16"/>
      <c r="N16"/>
      <c r="O16"/>
      <c r="P16"/>
      <c r="Q16"/>
      <c r="R16"/>
      <c r="S16"/>
      <c r="T16"/>
      <c r="U16"/>
      <c r="V16"/>
      <c r="W16"/>
      <c r="X16"/>
    </row>
    <row r="17" spans="2:24" ht="9.9499999999999993" customHeight="1" x14ac:dyDescent="0.25">
      <c r="B17" s="190"/>
      <c r="C17" s="154"/>
      <c r="D17" s="134"/>
      <c r="E17" s="134"/>
      <c r="F17" s="134"/>
      <c r="G17" s="35"/>
      <c r="H17" s="35"/>
      <c r="I17" s="37"/>
      <c r="K17"/>
      <c r="L17"/>
      <c r="M17"/>
      <c r="N17"/>
      <c r="O17"/>
      <c r="P17"/>
      <c r="Q17"/>
      <c r="R17"/>
      <c r="S17"/>
      <c r="T17"/>
      <c r="U17"/>
      <c r="V17"/>
      <c r="W17"/>
      <c r="X17"/>
    </row>
    <row r="18" spans="2:24" ht="20.100000000000001" customHeight="1" x14ac:dyDescent="0.25">
      <c r="B18" s="877" t="s">
        <v>296</v>
      </c>
      <c r="C18" s="878"/>
      <c r="D18" s="878"/>
      <c r="E18" s="878"/>
      <c r="F18" s="879"/>
      <c r="G18" s="81">
        <v>0</v>
      </c>
      <c r="H18" s="35" t="s">
        <v>2</v>
      </c>
      <c r="I18" s="145">
        <v>0</v>
      </c>
      <c r="K18"/>
      <c r="L18"/>
      <c r="M18"/>
      <c r="N18"/>
      <c r="O18"/>
      <c r="P18"/>
      <c r="Q18"/>
      <c r="R18"/>
      <c r="S18"/>
      <c r="T18"/>
      <c r="U18"/>
      <c r="V18"/>
      <c r="W18"/>
      <c r="X18"/>
    </row>
    <row r="19" spans="2:24" ht="9.9499999999999993" customHeight="1" x14ac:dyDescent="0.25">
      <c r="B19" s="150"/>
      <c r="C19" s="142"/>
      <c r="D19" s="142"/>
      <c r="E19" s="142"/>
      <c r="F19" s="142"/>
      <c r="G19" s="155"/>
      <c r="H19" s="35"/>
      <c r="I19" s="4" t="s">
        <v>2</v>
      </c>
      <c r="K19"/>
      <c r="L19"/>
      <c r="M19"/>
      <c r="N19"/>
      <c r="O19"/>
      <c r="P19"/>
      <c r="Q19"/>
      <c r="R19"/>
      <c r="S19"/>
      <c r="T19"/>
      <c r="U19"/>
      <c r="V19"/>
      <c r="W19"/>
      <c r="X19"/>
    </row>
    <row r="20" spans="2:24" customFormat="1" ht="20.100000000000001" customHeight="1" x14ac:dyDescent="0.25">
      <c r="B20" s="819" t="s">
        <v>298</v>
      </c>
      <c r="C20" s="755"/>
      <c r="D20" s="755"/>
      <c r="E20" s="755"/>
      <c r="F20" s="880"/>
      <c r="G20" s="66">
        <v>0</v>
      </c>
      <c r="H20" s="332" t="s">
        <v>289</v>
      </c>
      <c r="I20" s="132">
        <v>0</v>
      </c>
    </row>
    <row r="21" spans="2:24" customFormat="1" ht="20.100000000000001" customHeight="1" x14ac:dyDescent="0.25">
      <c r="B21" s="819" t="s">
        <v>297</v>
      </c>
      <c r="C21" s="755"/>
      <c r="D21" s="755"/>
      <c r="E21" s="755"/>
      <c r="F21" s="880"/>
      <c r="G21" s="66">
        <v>0</v>
      </c>
      <c r="H21" s="332" t="s">
        <v>289</v>
      </c>
      <c r="I21" s="132">
        <v>0</v>
      </c>
    </row>
    <row r="22" spans="2:24" customFormat="1" ht="20.100000000000001" customHeight="1" x14ac:dyDescent="0.25">
      <c r="B22" s="612" t="s">
        <v>299</v>
      </c>
      <c r="C22" s="613"/>
      <c r="D22" s="613"/>
      <c r="E22" s="613"/>
      <c r="F22" s="763"/>
      <c r="G22" s="66">
        <v>0</v>
      </c>
      <c r="H22" s="85"/>
      <c r="I22" s="132">
        <v>0</v>
      </c>
      <c r="L22" s="153"/>
      <c r="M22" s="153"/>
    </row>
    <row r="23" spans="2:24" customFormat="1" ht="20.100000000000001" customHeight="1" x14ac:dyDescent="0.25">
      <c r="B23" s="819" t="s">
        <v>300</v>
      </c>
      <c r="C23" s="755"/>
      <c r="D23" s="755"/>
      <c r="E23" s="755"/>
      <c r="F23" s="880"/>
      <c r="G23" s="66">
        <v>0</v>
      </c>
      <c r="H23" s="85"/>
      <c r="I23" s="132">
        <v>0</v>
      </c>
    </row>
    <row r="24" spans="2:24" customFormat="1" ht="20.100000000000001" customHeight="1" x14ac:dyDescent="0.25">
      <c r="B24" s="612" t="s">
        <v>489</v>
      </c>
      <c r="C24" s="613"/>
      <c r="D24" s="613"/>
      <c r="E24" s="613"/>
      <c r="F24" s="763"/>
      <c r="G24" s="66">
        <v>0</v>
      </c>
      <c r="H24" s="85"/>
      <c r="I24" s="132">
        <v>0</v>
      </c>
    </row>
    <row r="25" spans="2:24" s="156" customFormat="1" ht="15" customHeight="1" x14ac:dyDescent="0.2">
      <c r="B25" s="886" t="s">
        <v>307</v>
      </c>
      <c r="C25" s="887"/>
      <c r="D25" s="887"/>
      <c r="E25" s="887"/>
      <c r="F25" s="887"/>
      <c r="G25" s="887"/>
      <c r="H25" s="887"/>
      <c r="I25" s="157"/>
    </row>
    <row r="26" spans="2:24" customFormat="1" ht="20.100000000000001" customHeight="1" x14ac:dyDescent="0.25">
      <c r="B26" s="819" t="s">
        <v>290</v>
      </c>
      <c r="C26" s="755"/>
      <c r="D26" s="755"/>
      <c r="E26" s="755"/>
      <c r="F26" s="880"/>
      <c r="G26" s="79">
        <v>0</v>
      </c>
      <c r="H26" s="332" t="s">
        <v>43</v>
      </c>
      <c r="I26" s="146">
        <v>0</v>
      </c>
    </row>
    <row r="27" spans="2:24" customFormat="1" ht="15" customHeight="1" x14ac:dyDescent="0.25">
      <c r="B27" s="884" t="s">
        <v>348</v>
      </c>
      <c r="C27" s="885"/>
      <c r="D27" s="885"/>
      <c r="E27" s="152"/>
      <c r="F27" s="152"/>
      <c r="G27" s="35"/>
      <c r="H27" s="139"/>
      <c r="I27" s="37"/>
    </row>
    <row r="28" spans="2:24" customFormat="1" ht="20.100000000000001" customHeight="1" x14ac:dyDescent="0.25">
      <c r="B28" s="819" t="s">
        <v>419</v>
      </c>
      <c r="C28" s="755"/>
      <c r="D28" s="755"/>
      <c r="E28" s="755"/>
      <c r="F28" s="880"/>
      <c r="G28" s="79">
        <v>0</v>
      </c>
      <c r="H28" s="332" t="s">
        <v>43</v>
      </c>
      <c r="I28" s="146">
        <v>0</v>
      </c>
    </row>
    <row r="29" spans="2:24" customFormat="1" ht="20.100000000000001" customHeight="1" x14ac:dyDescent="0.25">
      <c r="B29" s="612" t="s">
        <v>352</v>
      </c>
      <c r="C29" s="613"/>
      <c r="D29" s="613"/>
      <c r="E29" s="613"/>
      <c r="F29" s="613"/>
      <c r="G29" s="80">
        <v>0</v>
      </c>
      <c r="H29" s="35"/>
      <c r="I29" s="147">
        <v>0</v>
      </c>
    </row>
    <row r="30" spans="2:24" customFormat="1" ht="9.9499999999999993" customHeight="1" thickBot="1" x14ac:dyDescent="0.3">
      <c r="B30" s="84"/>
      <c r="C30" s="85"/>
      <c r="D30" s="85"/>
      <c r="E30" s="85"/>
      <c r="F30" s="85"/>
      <c r="G30" s="38"/>
      <c r="H30" s="35"/>
      <c r="I30" s="171"/>
    </row>
    <row r="31" spans="2:24" customFormat="1" ht="20.100000000000001" customHeight="1" thickBot="1" x14ac:dyDescent="0.3">
      <c r="B31" s="888" t="s">
        <v>309</v>
      </c>
      <c r="C31" s="745"/>
      <c r="D31" s="35"/>
      <c r="E31" s="35"/>
      <c r="F31" s="4"/>
      <c r="G31" s="284">
        <f>SUM(G20+G21+G22+G23+G24+G26+G28)</f>
        <v>0</v>
      </c>
      <c r="H31" s="230" t="s">
        <v>2</v>
      </c>
      <c r="I31" s="284">
        <f>SUM(I20+I21+I22+I23+I24+I26+I28)</f>
        <v>0</v>
      </c>
    </row>
    <row r="32" spans="2:24" customFormat="1" ht="9.9499999999999993" customHeight="1" thickBot="1" x14ac:dyDescent="0.3">
      <c r="B32" s="187"/>
      <c r="C32" s="191"/>
      <c r="D32" s="191"/>
      <c r="E32" s="191"/>
      <c r="F32" s="3"/>
      <c r="G32" s="3"/>
      <c r="I32" s="4"/>
    </row>
    <row r="33" spans="2:9" customFormat="1" ht="20.100000000000001" customHeight="1" thickBot="1" x14ac:dyDescent="0.3">
      <c r="B33" s="629" t="s">
        <v>372</v>
      </c>
      <c r="C33" s="614"/>
      <c r="D33" s="614"/>
      <c r="E33" s="614"/>
      <c r="F33" s="630"/>
      <c r="G33" s="293">
        <f>G31*G18</f>
        <v>0</v>
      </c>
      <c r="H33" s="3"/>
      <c r="I33" s="293">
        <f>I31*I18</f>
        <v>0</v>
      </c>
    </row>
    <row r="34" spans="2:9" customFormat="1" ht="9.9499999999999993" customHeight="1" thickBot="1" x14ac:dyDescent="0.3">
      <c r="B34" s="148"/>
      <c r="C34" s="140"/>
      <c r="D34" s="140"/>
      <c r="E34" s="140"/>
      <c r="F34" s="140"/>
      <c r="G34" s="141"/>
      <c r="H34" s="230"/>
      <c r="I34" s="149"/>
    </row>
    <row r="35" spans="2:9" customFormat="1" ht="20.100000000000001" customHeight="1" thickBot="1" x14ac:dyDescent="0.3">
      <c r="B35" s="150"/>
      <c r="C35" s="142"/>
      <c r="D35" s="142"/>
      <c r="E35" s="142"/>
      <c r="F35" s="155"/>
      <c r="G35" s="287">
        <f>(G16+G29+G33)/12</f>
        <v>0</v>
      </c>
      <c r="H35" s="11" t="s">
        <v>24</v>
      </c>
      <c r="I35" s="287">
        <f>(I16+I29+I33)/12</f>
        <v>0</v>
      </c>
    </row>
    <row r="36" spans="2:9" customFormat="1" ht="9.9499999999999993" customHeight="1" thickBot="1" x14ac:dyDescent="0.3">
      <c r="B36" s="150"/>
      <c r="C36" s="142"/>
      <c r="D36" s="142"/>
      <c r="E36" s="142"/>
      <c r="F36" s="155"/>
      <c r="G36" s="143"/>
      <c r="H36" s="11"/>
      <c r="I36" s="151"/>
    </row>
    <row r="37" spans="2:9" customFormat="1" ht="20.100000000000001" customHeight="1" thickBot="1" x14ac:dyDescent="0.3">
      <c r="B37" s="150"/>
      <c r="C37" s="142"/>
      <c r="D37" s="142"/>
      <c r="E37" s="142"/>
      <c r="F37" s="155"/>
      <c r="G37" s="287">
        <f>G16+G29+G33</f>
        <v>0</v>
      </c>
      <c r="H37" s="11" t="s">
        <v>308</v>
      </c>
      <c r="I37" s="287">
        <f>I16+I29+I33</f>
        <v>0</v>
      </c>
    </row>
    <row r="38" spans="2:9" customFormat="1" ht="9.9499999999999993" customHeight="1" thickBot="1" x14ac:dyDescent="0.3">
      <c r="B38" s="150"/>
      <c r="C38" s="142"/>
      <c r="D38" s="142"/>
      <c r="E38" s="142"/>
      <c r="F38" s="155"/>
      <c r="G38" s="143"/>
      <c r="H38" s="35"/>
      <c r="I38" s="151"/>
    </row>
    <row r="39" spans="2:9" customFormat="1" ht="20.100000000000001" customHeight="1" thickBot="1" x14ac:dyDescent="0.3">
      <c r="B39" s="48"/>
      <c r="F39" s="3"/>
      <c r="G39" s="711" t="s">
        <v>44</v>
      </c>
      <c r="H39" s="712"/>
      <c r="I39" s="287">
        <f>(G16+G29+G33+I16+I29+I33)/24</f>
        <v>0</v>
      </c>
    </row>
    <row r="40" spans="2:9" customFormat="1" ht="9.9499999999999993" customHeight="1" thickBot="1" x14ac:dyDescent="0.3">
      <c r="B40" s="48"/>
      <c r="F40" s="3"/>
      <c r="G40" s="195"/>
      <c r="H40" s="195"/>
      <c r="I40" s="144"/>
    </row>
    <row r="41" spans="2:9" customFormat="1" ht="20.100000000000001" customHeight="1" thickBot="1" x14ac:dyDescent="0.3">
      <c r="B41" s="716" t="s">
        <v>228</v>
      </c>
      <c r="C41" s="717"/>
      <c r="D41" s="717"/>
      <c r="E41" s="717"/>
      <c r="F41" s="717"/>
      <c r="G41" s="717"/>
      <c r="H41" s="717"/>
      <c r="I41" s="718"/>
    </row>
    <row r="42" spans="2:9" customFormat="1" ht="15" customHeight="1" x14ac:dyDescent="0.25">
      <c r="B42" s="769"/>
      <c r="C42" s="770"/>
      <c r="D42" s="770"/>
      <c r="E42" s="770"/>
      <c r="F42" s="770"/>
      <c r="G42" s="770"/>
      <c r="H42" s="770"/>
      <c r="I42" s="771"/>
    </row>
    <row r="43" spans="2:9" customFormat="1" ht="15" customHeight="1" x14ac:dyDescent="0.25">
      <c r="B43" s="772"/>
      <c r="C43" s="773"/>
      <c r="D43" s="773"/>
      <c r="E43" s="773"/>
      <c r="F43" s="773"/>
      <c r="G43" s="773"/>
      <c r="H43" s="773"/>
      <c r="I43" s="774"/>
    </row>
    <row r="44" spans="2:9" customFormat="1" ht="15" customHeight="1" x14ac:dyDescent="0.25">
      <c r="B44" s="772"/>
      <c r="C44" s="773"/>
      <c r="D44" s="773"/>
      <c r="E44" s="773"/>
      <c r="F44" s="773"/>
      <c r="G44" s="773"/>
      <c r="H44" s="773"/>
      <c r="I44" s="774"/>
    </row>
    <row r="45" spans="2:9" customFormat="1" ht="15" customHeight="1" x14ac:dyDescent="0.25">
      <c r="B45" s="772"/>
      <c r="C45" s="773"/>
      <c r="D45" s="773"/>
      <c r="E45" s="773"/>
      <c r="F45" s="773"/>
      <c r="G45" s="773"/>
      <c r="H45" s="773"/>
      <c r="I45" s="774"/>
    </row>
    <row r="46" spans="2:9" customFormat="1" ht="15" customHeight="1" thickBot="1" x14ac:dyDescent="0.3">
      <c r="B46" s="775"/>
      <c r="C46" s="776"/>
      <c r="D46" s="776"/>
      <c r="E46" s="776"/>
      <c r="F46" s="776"/>
      <c r="G46" s="776"/>
      <c r="H46" s="776"/>
      <c r="I46" s="777"/>
    </row>
    <row r="47" spans="2:9" ht="20.100000000000001" customHeight="1" x14ac:dyDescent="0.25">
      <c r="B47" s="567" t="s">
        <v>303</v>
      </c>
      <c r="C47" s="568"/>
      <c r="D47" s="568"/>
      <c r="E47" s="568"/>
      <c r="F47" s="568"/>
      <c r="G47" s="568"/>
      <c r="H47" s="568"/>
      <c r="I47" s="569"/>
    </row>
    <row r="48" spans="2:9" ht="20.100000000000001" customHeight="1" x14ac:dyDescent="0.25">
      <c r="B48" s="570"/>
      <c r="C48" s="571"/>
      <c r="D48" s="571"/>
      <c r="E48" s="571"/>
      <c r="F48" s="571"/>
      <c r="G48" s="571"/>
      <c r="H48" s="571"/>
      <c r="I48" s="572"/>
    </row>
    <row r="49" spans="2:24" ht="20.100000000000001" customHeight="1" thickBot="1" x14ac:dyDescent="0.3">
      <c r="B49" s="573"/>
      <c r="C49" s="574"/>
      <c r="D49" s="574"/>
      <c r="E49" s="574"/>
      <c r="F49" s="574"/>
      <c r="G49" s="574"/>
      <c r="H49" s="574"/>
      <c r="I49" s="575"/>
    </row>
    <row r="50" spans="2:24" ht="9.9499999999999993" customHeight="1" x14ac:dyDescent="0.25">
      <c r="B50" s="5"/>
      <c r="I50" s="4"/>
    </row>
    <row r="51" spans="2:24" ht="20.100000000000001" customHeight="1" x14ac:dyDescent="0.25">
      <c r="B51" s="5"/>
      <c r="C51" s="576" t="s">
        <v>0</v>
      </c>
      <c r="D51" s="576"/>
      <c r="E51" s="836"/>
      <c r="F51" s="837"/>
      <c r="G51" s="837"/>
      <c r="H51" s="838"/>
      <c r="I51" s="4"/>
      <c r="K51" s="40"/>
    </row>
    <row r="52" spans="2:24" ht="9.9499999999999993" customHeight="1" x14ac:dyDescent="0.25">
      <c r="B52" s="5"/>
      <c r="I52" s="4"/>
      <c r="K52"/>
      <c r="L52"/>
      <c r="M52"/>
      <c r="N52"/>
      <c r="O52"/>
      <c r="P52"/>
      <c r="Q52"/>
      <c r="R52"/>
      <c r="S52"/>
      <c r="T52"/>
      <c r="U52"/>
    </row>
    <row r="53" spans="2:24" ht="20.100000000000001" customHeight="1" x14ac:dyDescent="0.25">
      <c r="B53" s="108"/>
      <c r="C53" s="576" t="s">
        <v>64</v>
      </c>
      <c r="D53" s="576"/>
      <c r="E53" s="881"/>
      <c r="F53" s="882"/>
      <c r="G53" s="882"/>
      <c r="H53" s="883"/>
      <c r="I53" s="55"/>
      <c r="K53"/>
      <c r="L53"/>
      <c r="M53"/>
      <c r="N53"/>
      <c r="O53"/>
      <c r="P53"/>
      <c r="Q53"/>
      <c r="R53"/>
      <c r="S53"/>
      <c r="T53"/>
      <c r="U53"/>
    </row>
    <row r="54" spans="2:24" ht="20.100000000000001" customHeight="1" x14ac:dyDescent="0.25">
      <c r="B54" s="48"/>
      <c r="C54"/>
      <c r="G54" s="125" t="s">
        <v>2</v>
      </c>
      <c r="H54" s="100"/>
      <c r="I54" s="4"/>
      <c r="K54"/>
      <c r="L54"/>
      <c r="M54"/>
      <c r="N54"/>
      <c r="O54"/>
      <c r="P54"/>
      <c r="Q54"/>
      <c r="R54"/>
      <c r="S54"/>
      <c r="T54"/>
      <c r="U54"/>
    </row>
    <row r="55" spans="2:24" ht="20.100000000000001" customHeight="1" x14ac:dyDescent="0.25">
      <c r="B55" s="48"/>
      <c r="C55"/>
      <c r="E55" s="711" t="s">
        <v>62</v>
      </c>
      <c r="F55" s="823"/>
      <c r="G55" s="159"/>
      <c r="H55" s="99"/>
      <c r="I55" s="182"/>
      <c r="K55"/>
      <c r="L55"/>
      <c r="M55"/>
      <c r="N55"/>
      <c r="O55"/>
      <c r="P55"/>
      <c r="Q55"/>
      <c r="R55"/>
      <c r="S55"/>
      <c r="T55"/>
      <c r="U55"/>
    </row>
    <row r="56" spans="2:24" ht="9.9499999999999993" customHeight="1" x14ac:dyDescent="0.25">
      <c r="B56" s="190"/>
      <c r="C56" s="154"/>
      <c r="D56" s="134"/>
      <c r="E56" s="134"/>
      <c r="F56" s="134"/>
      <c r="G56" s="35"/>
      <c r="H56" s="35"/>
      <c r="I56" s="37"/>
      <c r="K56"/>
      <c r="L56"/>
      <c r="M56"/>
      <c r="N56"/>
      <c r="O56"/>
      <c r="P56"/>
      <c r="Q56"/>
      <c r="R56"/>
      <c r="S56"/>
      <c r="T56"/>
      <c r="U56"/>
    </row>
    <row r="57" spans="2:24" ht="20.100000000000001" customHeight="1" x14ac:dyDescent="0.25">
      <c r="B57" s="819" t="s">
        <v>284</v>
      </c>
      <c r="C57" s="755"/>
      <c r="D57" s="755"/>
      <c r="E57" s="755"/>
      <c r="F57" s="880"/>
      <c r="G57" s="66">
        <v>0</v>
      </c>
      <c r="H57" s="330" t="s">
        <v>285</v>
      </c>
      <c r="I57" s="132">
        <v>0</v>
      </c>
      <c r="K57"/>
      <c r="L57"/>
      <c r="M57"/>
      <c r="N57"/>
      <c r="O57"/>
      <c r="P57"/>
      <c r="Q57"/>
      <c r="R57"/>
      <c r="S57"/>
      <c r="T57"/>
      <c r="U57"/>
    </row>
    <row r="58" spans="2:24" ht="20.100000000000001" customHeight="1" x14ac:dyDescent="0.25">
      <c r="B58" s="819" t="s">
        <v>346</v>
      </c>
      <c r="C58" s="755"/>
      <c r="D58" s="755"/>
      <c r="E58" s="755"/>
      <c r="F58" s="880"/>
      <c r="G58" s="66">
        <v>0</v>
      </c>
      <c r="H58" s="330" t="s">
        <v>285</v>
      </c>
      <c r="I58" s="132">
        <v>0</v>
      </c>
      <c r="K58"/>
      <c r="L58"/>
      <c r="M58"/>
      <c r="N58"/>
      <c r="O58"/>
      <c r="P58"/>
      <c r="Q58"/>
      <c r="R58"/>
      <c r="S58"/>
      <c r="T58"/>
      <c r="U58"/>
    </row>
    <row r="59" spans="2:24" ht="20.100000000000001" customHeight="1" x14ac:dyDescent="0.25">
      <c r="B59" s="874" t="s">
        <v>488</v>
      </c>
      <c r="C59" s="875"/>
      <c r="D59" s="875"/>
      <c r="E59" s="875"/>
      <c r="F59" s="876"/>
      <c r="G59" s="66">
        <v>0</v>
      </c>
      <c r="H59" s="331" t="s">
        <v>287</v>
      </c>
      <c r="I59" s="132">
        <v>0</v>
      </c>
      <c r="K59"/>
      <c r="L59"/>
      <c r="M59"/>
      <c r="N59"/>
      <c r="O59"/>
      <c r="P59"/>
      <c r="Q59"/>
      <c r="R59"/>
      <c r="S59"/>
      <c r="T59"/>
      <c r="U59"/>
      <c r="V59"/>
      <c r="W59"/>
    </row>
    <row r="60" spans="2:24" ht="9.9499999999999993" customHeight="1" thickBot="1" x14ac:dyDescent="0.3">
      <c r="B60" s="190"/>
      <c r="C60" s="154"/>
      <c r="D60" s="134"/>
      <c r="E60" s="134"/>
      <c r="F60" s="134"/>
      <c r="G60" s="35"/>
      <c r="H60" s="35"/>
      <c r="I60" s="37"/>
      <c r="K60"/>
      <c r="L60"/>
      <c r="M60"/>
      <c r="N60"/>
      <c r="O60"/>
      <c r="P60"/>
      <c r="Q60"/>
      <c r="R60"/>
      <c r="S60"/>
      <c r="T60"/>
      <c r="U60"/>
      <c r="V60"/>
      <c r="W60"/>
    </row>
    <row r="61" spans="2:24" ht="20.100000000000001" customHeight="1" thickBot="1" x14ac:dyDescent="0.3">
      <c r="B61" s="190"/>
      <c r="C61" s="154"/>
      <c r="D61" s="54" t="s">
        <v>2</v>
      </c>
      <c r="E61" s="54"/>
      <c r="F61" s="128"/>
      <c r="G61" s="293">
        <f>G57+G58+G59</f>
        <v>0</v>
      </c>
      <c r="H61" s="11" t="s">
        <v>371</v>
      </c>
      <c r="I61" s="293">
        <f>I57+I58+I59</f>
        <v>0</v>
      </c>
      <c r="K61"/>
      <c r="L61"/>
      <c r="M61"/>
      <c r="N61"/>
      <c r="O61"/>
      <c r="P61"/>
      <c r="Q61"/>
      <c r="R61"/>
      <c r="S61"/>
      <c r="T61"/>
      <c r="U61"/>
      <c r="V61"/>
      <c r="W61"/>
      <c r="X61"/>
    </row>
    <row r="62" spans="2:24" ht="9.9499999999999993" customHeight="1" x14ac:dyDescent="0.25">
      <c r="B62" s="190"/>
      <c r="C62" s="154"/>
      <c r="D62" s="134"/>
      <c r="E62" s="134"/>
      <c r="F62" s="134"/>
      <c r="G62" s="35"/>
      <c r="H62" s="35"/>
      <c r="I62" s="37"/>
      <c r="K62"/>
      <c r="L62"/>
      <c r="M62"/>
      <c r="N62"/>
      <c r="O62"/>
      <c r="P62"/>
      <c r="Q62"/>
      <c r="R62"/>
      <c r="S62"/>
      <c r="T62"/>
      <c r="U62"/>
      <c r="V62"/>
      <c r="W62"/>
      <c r="X62"/>
    </row>
    <row r="63" spans="2:24" ht="20.100000000000001" customHeight="1" x14ac:dyDescent="0.25">
      <c r="B63" s="877" t="s">
        <v>296</v>
      </c>
      <c r="C63" s="878"/>
      <c r="D63" s="878"/>
      <c r="E63" s="878"/>
      <c r="F63" s="879"/>
      <c r="G63" s="81">
        <v>0</v>
      </c>
      <c r="H63" s="35" t="s">
        <v>2</v>
      </c>
      <c r="I63" s="145">
        <v>0</v>
      </c>
      <c r="K63"/>
      <c r="L63"/>
      <c r="M63"/>
      <c r="N63"/>
      <c r="O63"/>
      <c r="P63"/>
      <c r="Q63"/>
      <c r="R63"/>
      <c r="S63"/>
      <c r="T63"/>
      <c r="U63"/>
      <c r="V63"/>
      <c r="W63"/>
      <c r="X63"/>
    </row>
    <row r="64" spans="2:24" ht="9.9499999999999993" customHeight="1" x14ac:dyDescent="0.25">
      <c r="B64" s="150"/>
      <c r="C64" s="142"/>
      <c r="D64" s="142"/>
      <c r="E64" s="142"/>
      <c r="F64" s="142"/>
      <c r="G64" s="155"/>
      <c r="H64" s="35"/>
      <c r="I64" s="4" t="s">
        <v>2</v>
      </c>
      <c r="K64"/>
      <c r="L64"/>
      <c r="M64"/>
      <c r="N64"/>
      <c r="O64"/>
      <c r="P64"/>
      <c r="Q64"/>
      <c r="R64"/>
      <c r="S64"/>
      <c r="T64"/>
      <c r="U64"/>
      <c r="V64"/>
      <c r="W64"/>
      <c r="X64"/>
    </row>
    <row r="65" spans="2:13" customFormat="1" ht="20.100000000000001" customHeight="1" x14ac:dyDescent="0.25">
      <c r="B65" s="819" t="s">
        <v>298</v>
      </c>
      <c r="C65" s="755"/>
      <c r="D65" s="755"/>
      <c r="E65" s="755"/>
      <c r="F65" s="880"/>
      <c r="G65" s="66">
        <v>0</v>
      </c>
      <c r="H65" s="332" t="s">
        <v>289</v>
      </c>
      <c r="I65" s="132">
        <v>0</v>
      </c>
    </row>
    <row r="66" spans="2:13" customFormat="1" ht="20.100000000000001" customHeight="1" x14ac:dyDescent="0.25">
      <c r="B66" s="819" t="s">
        <v>297</v>
      </c>
      <c r="C66" s="755"/>
      <c r="D66" s="755"/>
      <c r="E66" s="755"/>
      <c r="F66" s="880"/>
      <c r="G66" s="66">
        <v>0</v>
      </c>
      <c r="H66" s="332" t="s">
        <v>289</v>
      </c>
      <c r="I66" s="132">
        <v>0</v>
      </c>
    </row>
    <row r="67" spans="2:13" customFormat="1" ht="20.100000000000001" customHeight="1" x14ac:dyDescent="0.25">
      <c r="B67" s="612" t="s">
        <v>299</v>
      </c>
      <c r="C67" s="613"/>
      <c r="D67" s="613"/>
      <c r="E67" s="613"/>
      <c r="F67" s="763"/>
      <c r="G67" s="66">
        <v>0</v>
      </c>
      <c r="H67" s="85"/>
      <c r="I67" s="132">
        <v>0</v>
      </c>
      <c r="L67" s="153"/>
      <c r="M67" s="153"/>
    </row>
    <row r="68" spans="2:13" customFormat="1" ht="20.100000000000001" customHeight="1" x14ac:dyDescent="0.25">
      <c r="B68" s="819" t="s">
        <v>300</v>
      </c>
      <c r="C68" s="755"/>
      <c r="D68" s="755"/>
      <c r="E68" s="755"/>
      <c r="F68" s="880"/>
      <c r="G68" s="66">
        <v>0</v>
      </c>
      <c r="H68" s="85"/>
      <c r="I68" s="132">
        <v>0</v>
      </c>
    </row>
    <row r="69" spans="2:13" customFormat="1" ht="20.100000000000001" customHeight="1" x14ac:dyDescent="0.25">
      <c r="B69" s="819" t="s">
        <v>301</v>
      </c>
      <c r="C69" s="755"/>
      <c r="D69" s="755"/>
      <c r="E69" s="755"/>
      <c r="F69" s="880"/>
      <c r="G69" s="66">
        <v>0</v>
      </c>
      <c r="H69" s="85"/>
      <c r="I69" s="132">
        <v>0</v>
      </c>
    </row>
    <row r="70" spans="2:13" customFormat="1" ht="15" customHeight="1" x14ac:dyDescent="0.25">
      <c r="B70" s="884" t="s">
        <v>307</v>
      </c>
      <c r="C70" s="885"/>
      <c r="D70" s="885"/>
      <c r="E70" s="885"/>
      <c r="F70" s="885"/>
      <c r="G70" s="885"/>
      <c r="H70" s="885"/>
      <c r="I70" s="157"/>
    </row>
    <row r="71" spans="2:13" customFormat="1" ht="20.100000000000001" customHeight="1" x14ac:dyDescent="0.25">
      <c r="B71" s="819" t="s">
        <v>290</v>
      </c>
      <c r="C71" s="755"/>
      <c r="D71" s="755"/>
      <c r="E71" s="755"/>
      <c r="F71" s="880"/>
      <c r="G71" s="79">
        <v>0</v>
      </c>
      <c r="H71" s="332" t="s">
        <v>43</v>
      </c>
      <c r="I71" s="146">
        <v>0</v>
      </c>
    </row>
    <row r="72" spans="2:13" customFormat="1" ht="15" customHeight="1" x14ac:dyDescent="0.25">
      <c r="B72" s="884" t="s">
        <v>348</v>
      </c>
      <c r="C72" s="885"/>
      <c r="D72" s="885"/>
      <c r="E72" s="152"/>
      <c r="F72" s="152"/>
      <c r="G72" s="35"/>
      <c r="H72" s="139"/>
      <c r="I72" s="37"/>
    </row>
    <row r="73" spans="2:13" customFormat="1" ht="20.100000000000001" customHeight="1" x14ac:dyDescent="0.25">
      <c r="B73" s="819" t="s">
        <v>419</v>
      </c>
      <c r="C73" s="755"/>
      <c r="D73" s="755"/>
      <c r="E73" s="755"/>
      <c r="F73" s="880"/>
      <c r="G73" s="79">
        <v>0</v>
      </c>
      <c r="H73" s="332" t="s">
        <v>43</v>
      </c>
      <c r="I73" s="146">
        <v>0</v>
      </c>
    </row>
    <row r="74" spans="2:13" customFormat="1" ht="20.100000000000001" customHeight="1" x14ac:dyDescent="0.25">
      <c r="B74" s="612" t="s">
        <v>352</v>
      </c>
      <c r="C74" s="613"/>
      <c r="D74" s="613"/>
      <c r="E74" s="613"/>
      <c r="F74" s="613"/>
      <c r="G74" s="80">
        <v>0</v>
      </c>
      <c r="H74" s="35"/>
      <c r="I74" s="147">
        <v>0</v>
      </c>
    </row>
    <row r="75" spans="2:13" customFormat="1" ht="9.9499999999999993" customHeight="1" thickBot="1" x14ac:dyDescent="0.3">
      <c r="B75" s="84"/>
      <c r="C75" s="85"/>
      <c r="D75" s="85"/>
      <c r="E75" s="85"/>
      <c r="F75" s="85"/>
      <c r="G75" s="38"/>
      <c r="H75" s="35"/>
      <c r="I75" s="171"/>
    </row>
    <row r="76" spans="2:13" customFormat="1" ht="20.100000000000001" customHeight="1" thickBot="1" x14ac:dyDescent="0.3">
      <c r="B76" s="888" t="s">
        <v>309</v>
      </c>
      <c r="C76" s="745"/>
      <c r="D76" s="35"/>
      <c r="E76" s="35"/>
      <c r="F76" s="4"/>
      <c r="G76" s="284">
        <f>SUM(G65+G66+G67+G68+G69+G71+G73)</f>
        <v>0</v>
      </c>
      <c r="H76" s="230" t="s">
        <v>2</v>
      </c>
      <c r="I76" s="284">
        <f>SUM(I65+I66+I67+I68+I69+I71+I73)</f>
        <v>0</v>
      </c>
    </row>
    <row r="77" spans="2:13" customFormat="1" ht="9.9499999999999993" customHeight="1" thickBot="1" x14ac:dyDescent="0.3">
      <c r="B77" s="187"/>
      <c r="C77" s="191"/>
      <c r="D77" s="191"/>
      <c r="E77" s="191"/>
      <c r="F77" s="3"/>
      <c r="G77" s="3"/>
      <c r="I77" s="4"/>
    </row>
    <row r="78" spans="2:13" customFormat="1" ht="20.100000000000001" customHeight="1" thickBot="1" x14ac:dyDescent="0.3">
      <c r="B78" s="629" t="s">
        <v>372</v>
      </c>
      <c r="C78" s="614"/>
      <c r="D78" s="614"/>
      <c r="E78" s="614"/>
      <c r="F78" s="630"/>
      <c r="G78" s="293">
        <f>G76*G63</f>
        <v>0</v>
      </c>
      <c r="H78" s="3"/>
      <c r="I78" s="293">
        <f>I76*I63</f>
        <v>0</v>
      </c>
    </row>
    <row r="79" spans="2:13" customFormat="1" ht="9.9499999999999993" customHeight="1" thickBot="1" x14ac:dyDescent="0.3">
      <c r="B79" s="148"/>
      <c r="C79" s="140"/>
      <c r="D79" s="140"/>
      <c r="E79" s="140"/>
      <c r="F79" s="140"/>
      <c r="G79" s="141"/>
      <c r="H79" s="230"/>
      <c r="I79" s="149"/>
    </row>
    <row r="80" spans="2:13" customFormat="1" ht="20.100000000000001" customHeight="1" thickBot="1" x14ac:dyDescent="0.3">
      <c r="B80" s="150"/>
      <c r="C80" s="142"/>
      <c r="D80" s="142"/>
      <c r="E80" s="142"/>
      <c r="F80" s="155"/>
      <c r="G80" s="287">
        <f>(G61+G74+G78)/12</f>
        <v>0</v>
      </c>
      <c r="H80" s="11" t="s">
        <v>24</v>
      </c>
      <c r="I80" s="287">
        <f>(I61+I74+I78)/12</f>
        <v>0</v>
      </c>
    </row>
    <row r="81" spans="2:9" customFormat="1" ht="9.9499999999999993" customHeight="1" thickBot="1" x14ac:dyDescent="0.3">
      <c r="B81" s="150"/>
      <c r="C81" s="142"/>
      <c r="D81" s="142"/>
      <c r="E81" s="142"/>
      <c r="F81" s="155"/>
      <c r="G81" s="143"/>
      <c r="H81" s="11"/>
      <c r="I81" s="151"/>
    </row>
    <row r="82" spans="2:9" customFormat="1" ht="20.100000000000001" customHeight="1" thickBot="1" x14ac:dyDescent="0.3">
      <c r="B82" s="150"/>
      <c r="C82" s="142"/>
      <c r="D82" s="142"/>
      <c r="E82" s="142"/>
      <c r="F82" s="155"/>
      <c r="G82" s="287">
        <f>G61+G74+G78</f>
        <v>0</v>
      </c>
      <c r="H82" s="11" t="s">
        <v>308</v>
      </c>
      <c r="I82" s="287">
        <f>I61+I74+I78</f>
        <v>0</v>
      </c>
    </row>
    <row r="83" spans="2:9" customFormat="1" ht="9.9499999999999993" customHeight="1" thickBot="1" x14ac:dyDescent="0.3">
      <c r="B83" s="150"/>
      <c r="C83" s="142"/>
      <c r="D83" s="142"/>
      <c r="E83" s="142"/>
      <c r="F83" s="155"/>
      <c r="G83" s="143"/>
      <c r="H83" s="35"/>
      <c r="I83" s="151"/>
    </row>
    <row r="84" spans="2:9" customFormat="1" ht="20.100000000000001" customHeight="1" thickBot="1" x14ac:dyDescent="0.3">
      <c r="B84" s="48"/>
      <c r="F84" s="3"/>
      <c r="G84" s="711" t="s">
        <v>44</v>
      </c>
      <c r="H84" s="712"/>
      <c r="I84" s="287">
        <f>(G61+G74+G78+I61+I74+I78)/24</f>
        <v>0</v>
      </c>
    </row>
    <row r="85" spans="2:9" customFormat="1" ht="9.9499999999999993" customHeight="1" thickBot="1" x14ac:dyDescent="0.3">
      <c r="B85" s="48"/>
      <c r="F85" s="3"/>
      <c r="G85" s="195"/>
      <c r="H85" s="195"/>
      <c r="I85" s="144"/>
    </row>
    <row r="86" spans="2:9" customFormat="1" ht="15" customHeight="1" thickBot="1" x14ac:dyDescent="0.3">
      <c r="B86" s="716" t="s">
        <v>228</v>
      </c>
      <c r="C86" s="717"/>
      <c r="D86" s="717"/>
      <c r="E86" s="717"/>
      <c r="F86" s="717"/>
      <c r="G86" s="717"/>
      <c r="H86" s="717"/>
      <c r="I86" s="718"/>
    </row>
    <row r="87" spans="2:9" customFormat="1" ht="15" customHeight="1" x14ac:dyDescent="0.25">
      <c r="B87" s="769"/>
      <c r="C87" s="770"/>
      <c r="D87" s="770"/>
      <c r="E87" s="770"/>
      <c r="F87" s="770"/>
      <c r="G87" s="770"/>
      <c r="H87" s="770"/>
      <c r="I87" s="771"/>
    </row>
    <row r="88" spans="2:9" customFormat="1" ht="15" customHeight="1" x14ac:dyDescent="0.25">
      <c r="B88" s="772"/>
      <c r="C88" s="773"/>
      <c r="D88" s="773"/>
      <c r="E88" s="773"/>
      <c r="F88" s="773"/>
      <c r="G88" s="773"/>
      <c r="H88" s="773"/>
      <c r="I88" s="774"/>
    </row>
    <row r="89" spans="2:9" customFormat="1" ht="15" customHeight="1" x14ac:dyDescent="0.25">
      <c r="B89" s="772"/>
      <c r="C89" s="773"/>
      <c r="D89" s="773"/>
      <c r="E89" s="773"/>
      <c r="F89" s="773"/>
      <c r="G89" s="773"/>
      <c r="H89" s="773"/>
      <c r="I89" s="774"/>
    </row>
    <row r="90" spans="2:9" customFormat="1" ht="20.100000000000001" customHeight="1" x14ac:dyDescent="0.25">
      <c r="B90" s="772"/>
      <c r="C90" s="773"/>
      <c r="D90" s="773"/>
      <c r="E90" s="773"/>
      <c r="F90" s="773"/>
      <c r="G90" s="773"/>
      <c r="H90" s="773"/>
      <c r="I90" s="774"/>
    </row>
    <row r="91" spans="2:9" customFormat="1" ht="20.100000000000001" customHeight="1" thickBot="1" x14ac:dyDescent="0.3">
      <c r="B91" s="775"/>
      <c r="C91" s="776"/>
      <c r="D91" s="776"/>
      <c r="E91" s="776"/>
      <c r="F91" s="776"/>
      <c r="G91" s="776"/>
      <c r="H91" s="776"/>
      <c r="I91" s="777"/>
    </row>
    <row r="92" spans="2:9" customFormat="1" ht="20.100000000000001" customHeight="1" x14ac:dyDescent="0.25"/>
    <row r="93" spans="2:9" customFormat="1" ht="20.100000000000001" customHeight="1" x14ac:dyDescent="0.25"/>
    <row r="94" spans="2:9" customFormat="1" ht="20.100000000000001" customHeight="1" x14ac:dyDescent="0.25"/>
    <row r="95" spans="2:9" customFormat="1" ht="20.100000000000001" customHeight="1" x14ac:dyDescent="0.25"/>
    <row r="96" spans="2:9" customFormat="1" ht="20.100000000000001" customHeight="1" x14ac:dyDescent="0.25"/>
    <row r="97" customFormat="1" ht="20.100000000000001" customHeight="1" x14ac:dyDescent="0.25"/>
    <row r="98" customFormat="1" ht="20.100000000000001" customHeight="1" x14ac:dyDescent="0.25"/>
    <row r="99" customFormat="1" ht="20.100000000000001" customHeight="1" x14ac:dyDescent="0.25"/>
    <row r="100" customFormat="1" ht="20.100000000000001" customHeight="1" x14ac:dyDescent="0.25"/>
    <row r="101" customFormat="1" ht="20.100000000000001" customHeight="1" x14ac:dyDescent="0.25"/>
    <row r="102" customFormat="1" ht="20.100000000000001" customHeight="1" x14ac:dyDescent="0.25"/>
    <row r="103" customFormat="1" ht="20.100000000000001" customHeight="1" x14ac:dyDescent="0.25"/>
    <row r="104" customFormat="1" ht="20.100000000000001" customHeight="1" x14ac:dyDescent="0.25"/>
    <row r="105" customFormat="1" ht="20.100000000000001" customHeight="1" x14ac:dyDescent="0.25"/>
    <row r="106" customFormat="1" ht="20.100000000000001" customHeight="1" x14ac:dyDescent="0.25"/>
    <row r="107" customFormat="1" ht="20.100000000000001" customHeight="1" x14ac:dyDescent="0.25"/>
    <row r="108" customFormat="1" ht="20.100000000000001" customHeight="1" x14ac:dyDescent="0.25"/>
    <row r="109" customFormat="1" ht="20.100000000000001" customHeight="1" x14ac:dyDescent="0.25"/>
    <row r="110" customFormat="1" ht="20.100000000000001" customHeight="1" x14ac:dyDescent="0.25"/>
    <row r="111" customFormat="1" ht="20.100000000000001" customHeight="1" x14ac:dyDescent="0.25"/>
    <row r="112" customFormat="1" ht="20.100000000000001" customHeight="1" x14ac:dyDescent="0.25"/>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row r="121" customFormat="1" ht="20.100000000000001" customHeight="1" x14ac:dyDescent="0.25"/>
    <row r="122" customFormat="1" ht="20.100000000000001" customHeight="1" x14ac:dyDescent="0.25"/>
    <row r="123" customFormat="1" ht="20.100000000000001" customHeight="1" x14ac:dyDescent="0.25"/>
    <row r="124" customFormat="1" ht="20.100000000000001" customHeight="1" x14ac:dyDescent="0.25"/>
    <row r="125" customFormat="1" ht="20.100000000000001" customHeight="1" x14ac:dyDescent="0.25"/>
    <row r="126" customFormat="1" ht="20.100000000000001" customHeight="1" x14ac:dyDescent="0.25"/>
    <row r="127" customFormat="1" ht="20.100000000000001" customHeight="1" x14ac:dyDescent="0.25"/>
    <row r="128" customFormat="1" ht="20.100000000000001" customHeight="1" x14ac:dyDescent="0.25"/>
    <row r="129" customFormat="1" ht="20.100000000000001" customHeight="1" x14ac:dyDescent="0.25"/>
    <row r="130" customFormat="1" ht="20.100000000000001" customHeight="1" x14ac:dyDescent="0.25"/>
    <row r="131" customFormat="1" ht="20.100000000000001" customHeight="1" x14ac:dyDescent="0.25"/>
    <row r="132" customFormat="1" ht="20.100000000000001" customHeight="1" x14ac:dyDescent="0.25"/>
    <row r="133" customFormat="1" ht="20.100000000000001" customHeight="1" x14ac:dyDescent="0.25"/>
    <row r="134" customFormat="1" ht="20.100000000000001" customHeight="1" x14ac:dyDescent="0.25"/>
    <row r="135" customFormat="1" ht="20.100000000000001" customHeight="1" x14ac:dyDescent="0.25"/>
    <row r="136" customFormat="1" ht="20.100000000000001" customHeight="1" x14ac:dyDescent="0.25"/>
    <row r="137" customFormat="1" ht="20.100000000000001" customHeight="1" x14ac:dyDescent="0.25"/>
    <row r="138" customFormat="1" ht="20.100000000000001" customHeight="1" x14ac:dyDescent="0.25"/>
    <row r="139" customFormat="1" ht="20.100000000000001" customHeight="1" x14ac:dyDescent="0.25"/>
    <row r="140" customFormat="1" ht="20.100000000000001" customHeight="1" x14ac:dyDescent="0.25"/>
    <row r="141" customFormat="1" ht="20.100000000000001" customHeight="1" x14ac:dyDescent="0.25"/>
    <row r="142" customFormat="1" ht="20.100000000000001" customHeight="1" x14ac:dyDescent="0.25"/>
    <row r="143" customFormat="1" ht="20.100000000000001" customHeight="1" x14ac:dyDescent="0.25"/>
    <row r="144" customFormat="1" ht="20.100000000000001" customHeight="1" x14ac:dyDescent="0.25"/>
    <row r="145" customFormat="1" ht="20.100000000000001" customHeight="1" x14ac:dyDescent="0.25"/>
    <row r="146" customFormat="1" ht="20.100000000000001" customHeight="1" x14ac:dyDescent="0.25"/>
    <row r="147" customFormat="1" ht="20.100000000000001" customHeight="1" x14ac:dyDescent="0.25"/>
    <row r="148" customFormat="1" ht="20.100000000000001" customHeight="1" x14ac:dyDescent="0.25"/>
    <row r="149" customFormat="1" ht="20.100000000000001" customHeight="1" x14ac:dyDescent="0.25"/>
    <row r="150" customFormat="1" ht="20.100000000000001" customHeight="1" x14ac:dyDescent="0.25"/>
    <row r="151" customFormat="1" ht="20.100000000000001" customHeight="1" x14ac:dyDescent="0.25"/>
    <row r="152" customFormat="1" ht="20.100000000000001" customHeight="1" x14ac:dyDescent="0.25"/>
    <row r="153" customFormat="1" ht="20.100000000000001" customHeight="1" x14ac:dyDescent="0.25"/>
    <row r="154" customFormat="1" ht="20.100000000000001" customHeight="1" x14ac:dyDescent="0.25"/>
    <row r="155" customFormat="1" ht="20.100000000000001" customHeight="1" x14ac:dyDescent="0.25"/>
    <row r="156" customFormat="1" ht="20.100000000000001" customHeight="1" x14ac:dyDescent="0.25"/>
    <row r="157" customFormat="1" ht="20.100000000000001" customHeight="1" x14ac:dyDescent="0.25"/>
    <row r="158" customFormat="1" ht="20.100000000000001" customHeight="1" x14ac:dyDescent="0.25"/>
    <row r="159" customFormat="1" ht="20.100000000000001" customHeight="1" x14ac:dyDescent="0.25"/>
    <row r="160" customFormat="1" ht="20.100000000000001" customHeight="1" x14ac:dyDescent="0.25"/>
    <row r="161" customFormat="1" ht="20.100000000000001" customHeight="1" x14ac:dyDescent="0.25"/>
    <row r="162" customFormat="1" ht="20.100000000000001" customHeight="1" x14ac:dyDescent="0.25"/>
    <row r="163" customFormat="1" ht="20.100000000000001" customHeight="1" x14ac:dyDescent="0.25"/>
    <row r="164" customFormat="1" ht="20.100000000000001" customHeight="1" x14ac:dyDescent="0.25"/>
    <row r="165" customFormat="1" ht="20.100000000000001" customHeight="1" x14ac:dyDescent="0.25"/>
    <row r="166" customFormat="1" ht="20.100000000000001" customHeight="1" x14ac:dyDescent="0.25"/>
    <row r="167" customFormat="1" ht="20.100000000000001" customHeight="1" x14ac:dyDescent="0.25"/>
    <row r="168" customFormat="1" ht="20.100000000000001" customHeight="1" x14ac:dyDescent="0.25"/>
    <row r="169" customFormat="1" ht="20.100000000000001" customHeight="1" x14ac:dyDescent="0.25"/>
    <row r="170" customFormat="1" ht="20.100000000000001" customHeight="1" x14ac:dyDescent="0.25"/>
    <row r="171" customFormat="1" ht="20.100000000000001" customHeight="1" x14ac:dyDescent="0.25"/>
    <row r="172" customFormat="1" ht="20.100000000000001" customHeight="1" x14ac:dyDescent="0.25"/>
    <row r="173" customFormat="1" ht="20.100000000000001" customHeight="1" x14ac:dyDescent="0.25"/>
    <row r="174" customFormat="1" ht="20.100000000000001" customHeight="1" x14ac:dyDescent="0.25"/>
    <row r="175" customFormat="1" ht="20.100000000000001" customHeight="1" x14ac:dyDescent="0.25"/>
    <row r="176" customFormat="1" ht="20.100000000000001" customHeight="1" x14ac:dyDescent="0.25"/>
    <row r="177" customFormat="1" ht="20.100000000000001" customHeight="1" x14ac:dyDescent="0.25"/>
    <row r="178" customFormat="1" ht="20.100000000000001" customHeight="1" x14ac:dyDescent="0.25"/>
    <row r="179" customFormat="1" ht="20.100000000000001" customHeight="1" x14ac:dyDescent="0.25"/>
    <row r="180" customFormat="1" ht="20.100000000000001" customHeight="1" x14ac:dyDescent="0.25"/>
    <row r="181" customFormat="1" ht="20.100000000000001" customHeight="1" x14ac:dyDescent="0.25"/>
    <row r="182" customFormat="1" ht="20.100000000000001" customHeight="1" x14ac:dyDescent="0.25"/>
    <row r="183" customFormat="1" ht="20.100000000000001" customHeight="1" x14ac:dyDescent="0.25"/>
    <row r="184" customFormat="1" ht="20.100000000000001" customHeight="1" x14ac:dyDescent="0.25"/>
    <row r="185" customFormat="1" ht="20.100000000000001" customHeight="1" x14ac:dyDescent="0.25"/>
    <row r="186" customFormat="1" ht="20.100000000000001" customHeight="1" x14ac:dyDescent="0.25"/>
    <row r="187" customFormat="1" ht="20.100000000000001" customHeight="1" x14ac:dyDescent="0.25"/>
    <row r="188" customFormat="1" ht="20.100000000000001" customHeight="1" x14ac:dyDescent="0.25"/>
    <row r="189" customFormat="1" ht="20.100000000000001" customHeight="1" x14ac:dyDescent="0.25"/>
    <row r="190" customFormat="1" ht="20.100000000000001" customHeight="1" x14ac:dyDescent="0.25"/>
    <row r="191" customFormat="1" ht="20.100000000000001" customHeight="1" x14ac:dyDescent="0.25"/>
    <row r="192" customFormat="1" ht="20.100000000000001" customHeight="1" x14ac:dyDescent="0.25"/>
    <row r="193" customFormat="1" ht="20.100000000000001" customHeight="1" x14ac:dyDescent="0.25"/>
    <row r="194" customFormat="1" ht="20.100000000000001" customHeight="1" x14ac:dyDescent="0.25"/>
    <row r="195" customFormat="1" ht="20.100000000000001" customHeight="1" x14ac:dyDescent="0.25"/>
    <row r="196" customFormat="1" ht="20.100000000000001" customHeight="1" x14ac:dyDescent="0.25"/>
    <row r="197" customFormat="1" ht="20.100000000000001" customHeight="1" x14ac:dyDescent="0.25"/>
    <row r="198" customFormat="1" ht="20.100000000000001" customHeight="1" x14ac:dyDescent="0.25"/>
    <row r="199" customFormat="1" ht="20.100000000000001" customHeight="1" x14ac:dyDescent="0.25"/>
    <row r="200" customFormat="1" ht="20.100000000000001" customHeight="1" x14ac:dyDescent="0.25"/>
    <row r="201" customFormat="1" ht="20.100000000000001" customHeight="1" x14ac:dyDescent="0.25"/>
    <row r="202" customFormat="1" ht="20.100000000000001" customHeight="1" x14ac:dyDescent="0.25"/>
    <row r="203" customFormat="1" ht="20.100000000000001" customHeight="1" x14ac:dyDescent="0.25"/>
    <row r="204" customFormat="1" ht="20.100000000000001" customHeight="1" x14ac:dyDescent="0.25"/>
    <row r="205" customFormat="1" ht="20.100000000000001" customHeight="1" x14ac:dyDescent="0.25"/>
    <row r="206" customFormat="1" ht="20.100000000000001" customHeight="1" x14ac:dyDescent="0.25"/>
    <row r="207" customFormat="1" ht="20.100000000000001" customHeight="1" x14ac:dyDescent="0.25"/>
    <row r="208" customFormat="1" ht="20.100000000000001" customHeight="1" x14ac:dyDescent="0.25"/>
    <row r="209" customFormat="1" ht="20.100000000000001" customHeight="1" x14ac:dyDescent="0.25"/>
    <row r="210" customFormat="1" ht="20.100000000000001" customHeight="1" x14ac:dyDescent="0.25"/>
    <row r="211" customFormat="1" ht="20.100000000000001" customHeight="1" x14ac:dyDescent="0.25"/>
    <row r="212" customFormat="1" ht="20.100000000000001" customHeight="1" x14ac:dyDescent="0.25"/>
    <row r="213" customFormat="1" ht="20.100000000000001" customHeight="1" x14ac:dyDescent="0.25"/>
    <row r="214" customFormat="1" ht="20.100000000000001" customHeight="1" x14ac:dyDescent="0.25"/>
    <row r="215" customFormat="1" ht="20.100000000000001" customHeight="1" x14ac:dyDescent="0.25"/>
    <row r="216" customFormat="1" ht="20.100000000000001" customHeight="1" x14ac:dyDescent="0.25"/>
    <row r="217" customFormat="1" ht="20.100000000000001" customHeight="1" x14ac:dyDescent="0.25"/>
    <row r="218" customFormat="1" ht="17.100000000000001" customHeight="1" x14ac:dyDescent="0.25"/>
    <row r="219" customFormat="1" ht="17.100000000000001" customHeight="1" x14ac:dyDescent="0.25"/>
    <row r="220" customFormat="1" ht="13.5" customHeight="1" x14ac:dyDescent="0.25"/>
    <row r="221" customFormat="1" ht="13.5" customHeight="1" x14ac:dyDescent="0.25"/>
    <row r="222" customFormat="1" ht="13.5" customHeight="1" x14ac:dyDescent="0.25"/>
    <row r="223" customFormat="1" ht="13.5" customHeight="1" x14ac:dyDescent="0.25"/>
    <row r="224" customFormat="1" ht="13.5" customHeight="1" x14ac:dyDescent="0.25"/>
    <row r="225" customFormat="1" ht="13.5" customHeight="1" x14ac:dyDescent="0.25"/>
    <row r="226" customFormat="1" ht="13.5" customHeight="1" x14ac:dyDescent="0.25"/>
    <row r="227" customFormat="1" ht="13.5" customHeight="1" x14ac:dyDescent="0.25"/>
    <row r="228" customFormat="1" ht="13.5" customHeight="1" x14ac:dyDescent="0.25"/>
    <row r="229" customFormat="1" ht="13.5" customHeight="1" x14ac:dyDescent="0.25"/>
    <row r="230" customFormat="1" ht="13.5" customHeight="1" x14ac:dyDescent="0.25"/>
    <row r="231" customFormat="1" ht="13.5" customHeight="1" x14ac:dyDescent="0.25"/>
    <row r="232" customFormat="1" ht="13.5" customHeight="1" x14ac:dyDescent="0.25"/>
    <row r="233" customFormat="1" ht="13.5" customHeight="1" x14ac:dyDescent="0.25"/>
    <row r="234" customFormat="1" ht="13.5" customHeight="1" x14ac:dyDescent="0.25"/>
    <row r="235" customFormat="1" ht="13.5" customHeight="1" x14ac:dyDescent="0.25"/>
    <row r="236" customFormat="1" ht="13.5" customHeight="1" x14ac:dyDescent="0.25"/>
    <row r="237" customFormat="1" ht="13.5" customHeight="1" x14ac:dyDescent="0.25"/>
    <row r="238" customFormat="1" ht="13.5" customHeight="1" x14ac:dyDescent="0.25"/>
    <row r="239" customFormat="1" ht="13.5" customHeight="1" x14ac:dyDescent="0.25"/>
    <row r="240" customFormat="1" ht="13.5" customHeight="1" x14ac:dyDescent="0.25"/>
    <row r="241" customFormat="1" ht="13.5" customHeight="1" x14ac:dyDescent="0.25"/>
    <row r="242" customFormat="1" ht="13.5" customHeight="1" x14ac:dyDescent="0.25"/>
    <row r="243" customFormat="1" ht="13.5" customHeight="1" x14ac:dyDescent="0.25"/>
    <row r="244" customFormat="1" ht="13.5" customHeight="1" x14ac:dyDescent="0.25"/>
    <row r="245" customFormat="1" ht="13.5" customHeight="1" x14ac:dyDescent="0.25"/>
    <row r="246" customFormat="1" ht="13.5" customHeight="1" x14ac:dyDescent="0.25"/>
    <row r="247" customFormat="1" ht="13.5" customHeight="1" x14ac:dyDescent="0.25"/>
    <row r="248" customFormat="1" ht="13.5" customHeight="1" x14ac:dyDescent="0.25"/>
    <row r="249" customFormat="1" ht="13.5" customHeight="1" x14ac:dyDescent="0.25"/>
    <row r="250" customFormat="1" ht="13.5" customHeight="1" x14ac:dyDescent="0.25"/>
    <row r="251" customFormat="1" ht="13.5" customHeight="1" x14ac:dyDescent="0.25"/>
    <row r="252" customFormat="1" ht="13.5" customHeight="1" x14ac:dyDescent="0.25"/>
    <row r="253" customFormat="1" ht="13.5" customHeight="1" x14ac:dyDescent="0.25"/>
    <row r="254" customFormat="1" ht="13.5" customHeight="1" x14ac:dyDescent="0.25"/>
    <row r="255" customFormat="1" ht="13.5" customHeight="1" x14ac:dyDescent="0.25"/>
    <row r="256" customFormat="1" ht="13.5" customHeight="1" x14ac:dyDescent="0.25"/>
    <row r="257" spans="2:9" customFormat="1" ht="13.5" customHeight="1" x14ac:dyDescent="0.25"/>
    <row r="258" spans="2:9" customFormat="1" ht="13.5" customHeight="1" x14ac:dyDescent="0.25"/>
    <row r="259" spans="2:9" customFormat="1" ht="13.5" customHeight="1" x14ac:dyDescent="0.25"/>
    <row r="260" spans="2:9" customFormat="1" ht="13.5" customHeight="1" x14ac:dyDescent="0.25"/>
    <row r="261" spans="2:9" ht="13.5" customHeight="1" x14ac:dyDescent="0.25">
      <c r="B261"/>
      <c r="C261"/>
      <c r="D261"/>
      <c r="E261"/>
      <c r="F261"/>
      <c r="G261"/>
      <c r="H261"/>
      <c r="I261"/>
    </row>
    <row r="262" spans="2:9" ht="13.5" customHeight="1" x14ac:dyDescent="0.25">
      <c r="B262"/>
      <c r="C262"/>
      <c r="D262"/>
      <c r="E262"/>
      <c r="F262"/>
      <c r="G262"/>
      <c r="H262"/>
      <c r="I262"/>
    </row>
    <row r="263" spans="2:9" ht="13.5" customHeight="1" x14ac:dyDescent="0.25">
      <c r="B263"/>
      <c r="C263"/>
      <c r="D263"/>
      <c r="E263"/>
      <c r="F263"/>
      <c r="G263"/>
      <c r="H263"/>
      <c r="I263"/>
    </row>
    <row r="264" spans="2:9" ht="13.5" customHeight="1" x14ac:dyDescent="0.25">
      <c r="B264"/>
      <c r="C264"/>
      <c r="D264"/>
      <c r="E264"/>
      <c r="F264"/>
      <c r="G264"/>
      <c r="H264"/>
      <c r="I264"/>
    </row>
  </sheetData>
  <sheetProtection algorithmName="SHA-512" hashValue="gIDh54X3gn6tyea/FbWiDETd5jM7PcvxuJmkNe5PrCqgsYMX33iPZffDF1DwememXmf4t/J+as23zuaxddG9RA==" saltValue="LGfoy12bCtiq/0jEk6TYrQ==" spinCount="100000" sheet="1" objects="1" scenarios="1"/>
  <mergeCells count="50">
    <mergeCell ref="B86:I86"/>
    <mergeCell ref="B87:I91"/>
    <mergeCell ref="B69:F69"/>
    <mergeCell ref="B70:H70"/>
    <mergeCell ref="B71:F71"/>
    <mergeCell ref="B72:D72"/>
    <mergeCell ref="B73:F73"/>
    <mergeCell ref="B74:F74"/>
    <mergeCell ref="B76:C76"/>
    <mergeCell ref="B78:F78"/>
    <mergeCell ref="G84:H84"/>
    <mergeCell ref="B31:C31"/>
    <mergeCell ref="E10:F10"/>
    <mergeCell ref="B47:I49"/>
    <mergeCell ref="C51:D51"/>
    <mergeCell ref="E51:H51"/>
    <mergeCell ref="G39:H39"/>
    <mergeCell ref="B20:F20"/>
    <mergeCell ref="B21:F21"/>
    <mergeCell ref="B67:F67"/>
    <mergeCell ref="C53:D53"/>
    <mergeCell ref="E53:H53"/>
    <mergeCell ref="E55:F55"/>
    <mergeCell ref="B57:F57"/>
    <mergeCell ref="B58:F58"/>
    <mergeCell ref="B68:F68"/>
    <mergeCell ref="B33:F33"/>
    <mergeCell ref="B22:F22"/>
    <mergeCell ref="B23:F23"/>
    <mergeCell ref="B24:F24"/>
    <mergeCell ref="B26:F26"/>
    <mergeCell ref="B28:F28"/>
    <mergeCell ref="B29:F29"/>
    <mergeCell ref="B27:D27"/>
    <mergeCell ref="B25:H25"/>
    <mergeCell ref="B41:I41"/>
    <mergeCell ref="B42:I46"/>
    <mergeCell ref="B59:F59"/>
    <mergeCell ref="B63:F63"/>
    <mergeCell ref="B65:F65"/>
    <mergeCell ref="B66:F66"/>
    <mergeCell ref="B2:I4"/>
    <mergeCell ref="B14:F14"/>
    <mergeCell ref="B18:F18"/>
    <mergeCell ref="B12:F12"/>
    <mergeCell ref="B13:F13"/>
    <mergeCell ref="C6:D6"/>
    <mergeCell ref="E6:H6"/>
    <mergeCell ref="C8:D8"/>
    <mergeCell ref="E8:H8"/>
  </mergeCells>
  <pageMargins left="0.25" right="0.25" top="0.75" bottom="0.25" header="0.3" footer="0.3"/>
  <pageSetup scale="98" fitToHeight="0" orientation="portrait" r:id="rId1"/>
  <rowBreaks count="1" manualBreakCount="1">
    <brk id="46" max="16383" man="1"/>
  </rowBreaks>
  <drawing r:id="rId2"/>
  <legacy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X96"/>
  <sheetViews>
    <sheetView showGridLines="0" showRowColHeaders="0" workbookViewId="0">
      <selection activeCell="G7" sqref="G7:J7"/>
    </sheetView>
  </sheetViews>
  <sheetFormatPr defaultRowHeight="15" x14ac:dyDescent="0.25"/>
  <cols>
    <col min="1" max="1" width="6.5703125" style="3" customWidth="1"/>
    <col min="2" max="5" width="9.140625" style="3"/>
    <col min="6" max="6" width="1.85546875" style="3" customWidth="1"/>
    <col min="7" max="8" width="9.140625" style="3"/>
    <col min="9" max="9" width="3.85546875" style="3" customWidth="1"/>
    <col min="10" max="11" width="9.140625" style="3"/>
    <col min="12" max="12" width="2.28515625" style="3" customWidth="1"/>
    <col min="13" max="16384" width="9.140625" style="3"/>
  </cols>
  <sheetData>
    <row r="1" spans="2:24" ht="15.75" thickBot="1" x14ac:dyDescent="0.3">
      <c r="K1" s="326">
        <v>2020</v>
      </c>
    </row>
    <row r="2" spans="2:24" x14ac:dyDescent="0.25">
      <c r="B2" s="567" t="s">
        <v>323</v>
      </c>
      <c r="C2" s="737"/>
      <c r="D2" s="737"/>
      <c r="E2" s="737"/>
      <c r="F2" s="737"/>
      <c r="G2" s="737"/>
      <c r="H2" s="737"/>
      <c r="I2" s="737"/>
      <c r="J2" s="737"/>
      <c r="K2" s="738"/>
    </row>
    <row r="3" spans="2:24" x14ac:dyDescent="0.25">
      <c r="B3" s="739"/>
      <c r="C3" s="740"/>
      <c r="D3" s="740"/>
      <c r="E3" s="740"/>
      <c r="F3" s="740"/>
      <c r="G3" s="740"/>
      <c r="H3" s="740"/>
      <c r="I3" s="740"/>
      <c r="J3" s="740"/>
      <c r="K3" s="741"/>
    </row>
    <row r="4" spans="2:24" x14ac:dyDescent="0.25">
      <c r="B4" s="739"/>
      <c r="C4" s="740"/>
      <c r="D4" s="740"/>
      <c r="E4" s="740"/>
      <c r="F4" s="740"/>
      <c r="G4" s="740"/>
      <c r="H4" s="740"/>
      <c r="I4" s="740"/>
      <c r="J4" s="740"/>
      <c r="K4" s="741"/>
    </row>
    <row r="5" spans="2:24" ht="15.75" thickBot="1" x14ac:dyDescent="0.3">
      <c r="B5" s="742"/>
      <c r="C5" s="743"/>
      <c r="D5" s="743"/>
      <c r="E5" s="743"/>
      <c r="F5" s="743"/>
      <c r="G5" s="743"/>
      <c r="H5" s="743"/>
      <c r="I5" s="743"/>
      <c r="J5" s="743"/>
      <c r="K5" s="744"/>
    </row>
    <row r="6" spans="2:24" x14ac:dyDescent="0.25">
      <c r="B6" s="5"/>
      <c r="K6" s="4"/>
    </row>
    <row r="7" spans="2:24" x14ac:dyDescent="0.25">
      <c r="B7" s="5"/>
      <c r="D7" s="576" t="s">
        <v>0</v>
      </c>
      <c r="E7" s="576"/>
      <c r="F7" s="99"/>
      <c r="G7" s="836" t="s">
        <v>2</v>
      </c>
      <c r="H7" s="837"/>
      <c r="I7" s="837"/>
      <c r="J7" s="838"/>
      <c r="K7" s="4"/>
    </row>
    <row r="8" spans="2:24" x14ac:dyDescent="0.25">
      <c r="B8" s="5"/>
      <c r="K8" s="4"/>
    </row>
    <row r="9" spans="2:24" ht="15" customHeight="1" x14ac:dyDescent="0.25">
      <c r="B9" s="5"/>
      <c r="C9" s="40"/>
      <c r="D9" s="576" t="s">
        <v>65</v>
      </c>
      <c r="E9" s="576"/>
      <c r="F9" s="99"/>
      <c r="G9" s="881" t="s">
        <v>2</v>
      </c>
      <c r="H9" s="882"/>
      <c r="I9" s="882"/>
      <c r="J9" s="883"/>
      <c r="K9" s="55"/>
      <c r="M9"/>
      <c r="N9"/>
      <c r="O9"/>
      <c r="P9"/>
      <c r="Q9"/>
      <c r="R9"/>
      <c r="S9"/>
      <c r="T9"/>
      <c r="U9"/>
      <c r="V9"/>
      <c r="W9"/>
      <c r="X9"/>
    </row>
    <row r="10" spans="2:24" ht="15.75" thickBot="1" x14ac:dyDescent="0.3">
      <c r="B10" s="5"/>
      <c r="K10" s="4"/>
      <c r="M10"/>
      <c r="N10"/>
      <c r="O10"/>
      <c r="P10"/>
      <c r="Q10"/>
      <c r="R10"/>
      <c r="S10"/>
      <c r="T10"/>
      <c r="U10"/>
      <c r="V10"/>
      <c r="W10"/>
      <c r="X10"/>
    </row>
    <row r="11" spans="2:24" ht="15.75" thickBot="1" x14ac:dyDescent="0.3">
      <c r="B11" s="716" t="s">
        <v>313</v>
      </c>
      <c r="C11" s="717"/>
      <c r="D11" s="717"/>
      <c r="E11" s="717"/>
      <c r="F11" s="717"/>
      <c r="G11" s="717"/>
      <c r="H11" s="717"/>
      <c r="I11" s="717"/>
      <c r="J11" s="717"/>
      <c r="K11" s="718"/>
      <c r="M11"/>
      <c r="N11"/>
      <c r="O11"/>
      <c r="P11"/>
      <c r="Q11"/>
      <c r="R11"/>
      <c r="S11"/>
      <c r="T11"/>
      <c r="U11"/>
      <c r="V11"/>
      <c r="W11"/>
      <c r="X11"/>
    </row>
    <row r="12" spans="2:24" x14ac:dyDescent="0.25">
      <c r="B12" s="5"/>
      <c r="G12" s="3" t="s">
        <v>62</v>
      </c>
      <c r="H12" s="102" t="s">
        <v>2</v>
      </c>
      <c r="J12" s="3" t="s">
        <v>62</v>
      </c>
      <c r="K12" s="103" t="s">
        <v>2</v>
      </c>
      <c r="M12"/>
      <c r="N12"/>
      <c r="O12"/>
      <c r="P12"/>
      <c r="Q12"/>
      <c r="R12"/>
      <c r="S12"/>
      <c r="T12"/>
      <c r="U12"/>
      <c r="V12"/>
      <c r="W12"/>
      <c r="X12"/>
    </row>
    <row r="13" spans="2:24" x14ac:dyDescent="0.25">
      <c r="B13" s="819" t="s">
        <v>314</v>
      </c>
      <c r="C13" s="755"/>
      <c r="D13" s="755"/>
      <c r="E13" s="755"/>
      <c r="F13" s="755"/>
      <c r="K13" s="4"/>
      <c r="M13"/>
      <c r="N13"/>
      <c r="O13"/>
      <c r="P13"/>
      <c r="Q13"/>
      <c r="R13"/>
      <c r="S13"/>
      <c r="T13"/>
      <c r="U13"/>
      <c r="V13"/>
      <c r="W13"/>
      <c r="X13"/>
    </row>
    <row r="14" spans="2:24" x14ac:dyDescent="0.25">
      <c r="B14" s="198"/>
      <c r="C14" s="891" t="s">
        <v>315</v>
      </c>
      <c r="D14" s="891"/>
      <c r="E14" s="891"/>
      <c r="F14" s="892"/>
      <c r="G14" s="858">
        <v>0</v>
      </c>
      <c r="H14" s="859"/>
      <c r="I14" s="231" t="s">
        <v>225</v>
      </c>
      <c r="J14" s="858">
        <v>0</v>
      </c>
      <c r="K14" s="890"/>
      <c r="M14"/>
      <c r="N14"/>
      <c r="O14"/>
      <c r="P14"/>
      <c r="Q14"/>
      <c r="R14"/>
      <c r="S14"/>
      <c r="T14"/>
      <c r="U14"/>
      <c r="V14"/>
      <c r="W14"/>
      <c r="X14"/>
    </row>
    <row r="15" spans="2:24" x14ac:dyDescent="0.25">
      <c r="B15" s="819" t="s">
        <v>336</v>
      </c>
      <c r="C15" s="755"/>
      <c r="D15" s="755"/>
      <c r="E15" s="755"/>
      <c r="F15" s="755"/>
      <c r="I15" s="195"/>
      <c r="K15" s="4"/>
      <c r="M15"/>
      <c r="N15"/>
      <c r="O15"/>
      <c r="P15"/>
      <c r="Q15"/>
      <c r="R15"/>
      <c r="S15"/>
      <c r="T15"/>
      <c r="U15"/>
      <c r="V15"/>
      <c r="W15"/>
      <c r="X15"/>
    </row>
    <row r="16" spans="2:24" x14ac:dyDescent="0.25">
      <c r="B16" s="198"/>
      <c r="C16" s="891" t="s">
        <v>316</v>
      </c>
      <c r="D16" s="891"/>
      <c r="E16" s="891"/>
      <c r="F16" s="892"/>
      <c r="G16" s="858">
        <v>0</v>
      </c>
      <c r="H16" s="859"/>
      <c r="I16" s="231" t="s">
        <v>225</v>
      </c>
      <c r="J16" s="858">
        <v>0</v>
      </c>
      <c r="K16" s="890"/>
      <c r="M16"/>
      <c r="N16"/>
      <c r="O16"/>
      <c r="P16"/>
      <c r="Q16"/>
      <c r="R16"/>
      <c r="S16"/>
      <c r="T16"/>
      <c r="U16"/>
      <c r="V16"/>
      <c r="W16"/>
      <c r="X16"/>
    </row>
    <row r="17" spans="2:24" x14ac:dyDescent="0.25">
      <c r="B17" s="819" t="s">
        <v>325</v>
      </c>
      <c r="C17" s="755"/>
      <c r="D17" s="755"/>
      <c r="E17" s="755"/>
      <c r="F17" s="755"/>
      <c r="I17" s="195"/>
      <c r="K17" s="4"/>
      <c r="M17"/>
      <c r="N17"/>
      <c r="O17"/>
      <c r="P17"/>
      <c r="Q17"/>
      <c r="R17"/>
      <c r="S17"/>
      <c r="T17"/>
      <c r="U17"/>
      <c r="V17"/>
      <c r="W17"/>
      <c r="X17"/>
    </row>
    <row r="18" spans="2:24" x14ac:dyDescent="0.25">
      <c r="B18" s="198"/>
      <c r="C18" s="891" t="s">
        <v>317</v>
      </c>
      <c r="D18" s="891"/>
      <c r="E18" s="891"/>
      <c r="F18" s="892"/>
      <c r="G18" s="858">
        <v>0</v>
      </c>
      <c r="H18" s="859"/>
      <c r="I18" s="231" t="s">
        <v>225</v>
      </c>
      <c r="J18" s="858">
        <v>0</v>
      </c>
      <c r="K18" s="890"/>
      <c r="M18"/>
      <c r="N18"/>
      <c r="O18"/>
      <c r="P18"/>
      <c r="Q18"/>
      <c r="R18"/>
      <c r="S18"/>
      <c r="T18"/>
      <c r="U18"/>
      <c r="V18"/>
      <c r="W18"/>
      <c r="X18"/>
    </row>
    <row r="19" spans="2:24" x14ac:dyDescent="0.25">
      <c r="B19" s="819" t="s">
        <v>331</v>
      </c>
      <c r="C19" s="755"/>
      <c r="D19" s="755"/>
      <c r="E19" s="755"/>
      <c r="F19" s="232"/>
      <c r="G19" s="181"/>
      <c r="H19" s="181"/>
      <c r="I19" s="231"/>
      <c r="J19" s="181"/>
      <c r="K19" s="233"/>
    </row>
    <row r="20" spans="2:24" x14ac:dyDescent="0.25">
      <c r="B20" s="198"/>
      <c r="C20" s="891" t="s">
        <v>340</v>
      </c>
      <c r="D20" s="891"/>
      <c r="E20" s="891"/>
      <c r="F20" s="892"/>
      <c r="G20" s="858">
        <v>0</v>
      </c>
      <c r="H20" s="859"/>
      <c r="I20" s="231" t="s">
        <v>225</v>
      </c>
      <c r="J20" s="858">
        <v>0</v>
      </c>
      <c r="K20" s="890"/>
    </row>
    <row r="21" spans="2:24" ht="15.75" thickBot="1" x14ac:dyDescent="0.3">
      <c r="B21" s="819" t="s">
        <v>332</v>
      </c>
      <c r="C21" s="755"/>
      <c r="D21" s="755"/>
      <c r="E21" s="755"/>
      <c r="F21" s="60"/>
      <c r="I21" s="195"/>
      <c r="K21" s="4"/>
    </row>
    <row r="22" spans="2:24" ht="15.75" thickBot="1" x14ac:dyDescent="0.3">
      <c r="B22" s="198"/>
      <c r="C22" s="891" t="s">
        <v>333</v>
      </c>
      <c r="D22" s="891"/>
      <c r="E22" s="891"/>
      <c r="F22" s="891"/>
      <c r="G22" s="870">
        <f>G14+G16+G18+G20</f>
        <v>0</v>
      </c>
      <c r="H22" s="871"/>
      <c r="I22" s="231" t="s">
        <v>50</v>
      </c>
      <c r="J22" s="870">
        <f>J14+J16+J18+J20</f>
        <v>0</v>
      </c>
      <c r="K22" s="871"/>
    </row>
    <row r="23" spans="2:24" ht="15.75" thickBot="1" x14ac:dyDescent="0.3">
      <c r="B23" s="5"/>
      <c r="K23" s="4"/>
    </row>
    <row r="24" spans="2:24" ht="15.75" thickBot="1" x14ac:dyDescent="0.3">
      <c r="B24" s="716" t="s">
        <v>318</v>
      </c>
      <c r="C24" s="717"/>
      <c r="D24" s="717"/>
      <c r="E24" s="717"/>
      <c r="F24" s="717"/>
      <c r="G24" s="717"/>
      <c r="H24" s="717"/>
      <c r="I24" s="717"/>
      <c r="J24" s="717"/>
      <c r="K24" s="718"/>
    </row>
    <row r="25" spans="2:24" x14ac:dyDescent="0.25">
      <c r="B25" s="5"/>
      <c r="K25" s="4"/>
    </row>
    <row r="26" spans="2:24" x14ac:dyDescent="0.25">
      <c r="B26" s="819" t="s">
        <v>319</v>
      </c>
      <c r="C26" s="755"/>
      <c r="D26" s="755"/>
      <c r="E26" s="755"/>
      <c r="F26" s="755"/>
      <c r="K26" s="4"/>
    </row>
    <row r="27" spans="2:24" x14ac:dyDescent="0.25">
      <c r="B27" s="895" t="s">
        <v>343</v>
      </c>
      <c r="C27" s="896"/>
      <c r="D27" s="896"/>
      <c r="E27" s="896"/>
      <c r="F27" s="897"/>
      <c r="G27" s="858">
        <v>0</v>
      </c>
      <c r="H27" s="859"/>
      <c r="I27" s="231" t="s">
        <v>225</v>
      </c>
      <c r="J27" s="858">
        <v>0</v>
      </c>
      <c r="K27" s="890"/>
    </row>
    <row r="28" spans="2:24" ht="15" customHeight="1" x14ac:dyDescent="0.25">
      <c r="B28" s="819" t="s">
        <v>327</v>
      </c>
      <c r="C28" s="755"/>
      <c r="D28" s="755"/>
      <c r="E28" s="755"/>
      <c r="F28" s="755"/>
      <c r="G28" s="755"/>
      <c r="H28" s="755"/>
      <c r="I28" s="195"/>
      <c r="K28" s="4"/>
    </row>
    <row r="29" spans="2:24" ht="15" customHeight="1" x14ac:dyDescent="0.25">
      <c r="B29" s="895" t="s">
        <v>342</v>
      </c>
      <c r="C29" s="896"/>
      <c r="D29" s="896"/>
      <c r="E29" s="896"/>
      <c r="F29" s="897"/>
      <c r="G29" s="858">
        <v>0</v>
      </c>
      <c r="H29" s="859"/>
      <c r="I29" s="231" t="s">
        <v>225</v>
      </c>
      <c r="J29" s="858">
        <v>0</v>
      </c>
      <c r="K29" s="890"/>
    </row>
    <row r="30" spans="2:24" ht="15" customHeight="1" x14ac:dyDescent="0.25">
      <c r="B30" s="819" t="s">
        <v>320</v>
      </c>
      <c r="C30" s="755"/>
      <c r="D30" s="755"/>
      <c r="E30" s="755"/>
      <c r="F30" s="755"/>
      <c r="I30" s="195"/>
      <c r="K30" s="4"/>
    </row>
    <row r="31" spans="2:24" ht="15" customHeight="1" x14ac:dyDescent="0.25">
      <c r="B31" s="895" t="s">
        <v>344</v>
      </c>
      <c r="C31" s="896"/>
      <c r="D31" s="896"/>
      <c r="E31" s="896"/>
      <c r="F31" s="897"/>
      <c r="G31" s="858">
        <v>0</v>
      </c>
      <c r="H31" s="859"/>
      <c r="I31" s="231" t="s">
        <v>225</v>
      </c>
      <c r="J31" s="858">
        <v>0</v>
      </c>
      <c r="K31" s="890"/>
    </row>
    <row r="32" spans="2:24" ht="15.75" customHeight="1" thickBot="1" x14ac:dyDescent="0.3">
      <c r="B32" s="819" t="s">
        <v>326</v>
      </c>
      <c r="C32" s="755"/>
      <c r="D32" s="755"/>
      <c r="E32" s="755"/>
      <c r="F32" s="755"/>
      <c r="I32" s="195"/>
      <c r="K32" s="4"/>
    </row>
    <row r="33" spans="2:18" ht="15.75" customHeight="1" thickBot="1" x14ac:dyDescent="0.3">
      <c r="B33" s="895" t="s">
        <v>345</v>
      </c>
      <c r="C33" s="896"/>
      <c r="D33" s="896"/>
      <c r="E33" s="896"/>
      <c r="F33" s="908"/>
      <c r="G33" s="870">
        <f>G27+G29+G31</f>
        <v>0</v>
      </c>
      <c r="H33" s="871"/>
      <c r="I33" s="231" t="s">
        <v>50</v>
      </c>
      <c r="J33" s="870">
        <f>J27+J29+J31</f>
        <v>0</v>
      </c>
      <c r="K33" s="871"/>
    </row>
    <row r="34" spans="2:18" x14ac:dyDescent="0.25">
      <c r="B34" s="5"/>
      <c r="K34" s="4"/>
    </row>
    <row r="35" spans="2:18" x14ac:dyDescent="0.25">
      <c r="B35" s="902" t="s">
        <v>334</v>
      </c>
      <c r="C35" s="903"/>
      <c r="D35" s="903"/>
      <c r="E35" s="903"/>
      <c r="F35" s="903"/>
      <c r="G35" s="903"/>
      <c r="H35" s="903"/>
      <c r="I35" s="903"/>
      <c r="J35" s="903"/>
      <c r="K35" s="904"/>
    </row>
    <row r="36" spans="2:18" x14ac:dyDescent="0.25">
      <c r="B36" s="902"/>
      <c r="C36" s="903"/>
      <c r="D36" s="903"/>
      <c r="E36" s="903"/>
      <c r="F36" s="903"/>
      <c r="G36" s="903"/>
      <c r="H36" s="903"/>
      <c r="I36" s="903"/>
      <c r="J36" s="903"/>
      <c r="K36" s="904"/>
    </row>
    <row r="37" spans="2:18" x14ac:dyDescent="0.25">
      <c r="B37" s="629" t="s">
        <v>321</v>
      </c>
      <c r="C37" s="614"/>
      <c r="K37" s="4"/>
    </row>
    <row r="38" spans="2:18" ht="15.75" thickBot="1" x14ac:dyDescent="0.3">
      <c r="B38" s="819" t="s">
        <v>364</v>
      </c>
      <c r="C38" s="755"/>
      <c r="D38" s="755"/>
      <c r="E38" s="755"/>
      <c r="F38" s="60"/>
      <c r="K38" s="4"/>
    </row>
    <row r="39" spans="2:18" ht="15.75" customHeight="1" thickBot="1" x14ac:dyDescent="0.3">
      <c r="B39" s="819" t="s">
        <v>328</v>
      </c>
      <c r="C39" s="755"/>
      <c r="D39" s="755"/>
      <c r="E39" s="755"/>
      <c r="F39" s="755"/>
      <c r="G39" s="893" t="e">
        <f>G22/G33</f>
        <v>#DIV/0!</v>
      </c>
      <c r="H39" s="894"/>
      <c r="J39" s="893" t="e">
        <f>J22/J33</f>
        <v>#DIV/0!</v>
      </c>
      <c r="K39" s="894"/>
    </row>
    <row r="40" spans="2:18" x14ac:dyDescent="0.25">
      <c r="B40" s="5"/>
      <c r="E40" s="152" t="s">
        <v>2</v>
      </c>
      <c r="F40" s="152"/>
      <c r="G40" s="152"/>
      <c r="H40" s="152"/>
      <c r="I40" s="152"/>
      <c r="J40" s="152"/>
      <c r="K40" s="234"/>
      <c r="M40" s="889"/>
      <c r="N40" s="889"/>
      <c r="O40" s="889"/>
      <c r="P40" s="889"/>
      <c r="Q40" s="889"/>
      <c r="R40" s="889"/>
    </row>
    <row r="41" spans="2:18" x14ac:dyDescent="0.25">
      <c r="B41" s="629" t="s">
        <v>322</v>
      </c>
      <c r="C41" s="614"/>
      <c r="K41" s="4"/>
      <c r="M41" s="889"/>
      <c r="N41" s="889"/>
      <c r="O41" s="889"/>
      <c r="P41" s="889"/>
      <c r="Q41" s="889"/>
      <c r="R41" s="889"/>
    </row>
    <row r="42" spans="2:18" ht="15.75" thickBot="1" x14ac:dyDescent="0.3">
      <c r="B42" s="819" t="s">
        <v>329</v>
      </c>
      <c r="C42" s="755"/>
      <c r="D42" s="755"/>
      <c r="E42" s="755"/>
      <c r="F42" s="755"/>
      <c r="K42" s="4"/>
    </row>
    <row r="43" spans="2:18" ht="15.75" thickBot="1" x14ac:dyDescent="0.3">
      <c r="B43" s="819" t="s">
        <v>335</v>
      </c>
      <c r="C43" s="755"/>
      <c r="D43" s="755"/>
      <c r="E43" s="755"/>
      <c r="F43" s="755"/>
      <c r="G43" s="900" t="e">
        <f>(G14+G16)/G33</f>
        <v>#DIV/0!</v>
      </c>
      <c r="H43" s="901"/>
      <c r="J43" s="900" t="e">
        <f>(J14+J16)/J33</f>
        <v>#DIV/0!</v>
      </c>
      <c r="K43" s="901"/>
    </row>
    <row r="44" spans="2:18" ht="15.75" thickBot="1" x14ac:dyDescent="0.3">
      <c r="B44" s="198"/>
      <c r="C44" s="60"/>
      <c r="D44" s="60"/>
      <c r="E44" s="60"/>
      <c r="F44" s="60"/>
      <c r="G44" s="161"/>
      <c r="H44" s="161"/>
      <c r="J44" s="161"/>
      <c r="K44" s="226"/>
    </row>
    <row r="45" spans="2:18" ht="15.75" thickBot="1" x14ac:dyDescent="0.3">
      <c r="B45" s="905" t="s">
        <v>324</v>
      </c>
      <c r="C45" s="906"/>
      <c r="D45" s="906"/>
      <c r="E45" s="906"/>
      <c r="F45" s="906"/>
      <c r="G45" s="906"/>
      <c r="H45" s="906"/>
      <c r="I45" s="906"/>
      <c r="J45" s="906"/>
      <c r="K45" s="907"/>
    </row>
    <row r="46" spans="2:18" x14ac:dyDescent="0.25">
      <c r="B46" s="769" t="s">
        <v>2</v>
      </c>
      <c r="C46" s="770"/>
      <c r="D46" s="770"/>
      <c r="E46" s="770"/>
      <c r="F46" s="770"/>
      <c r="G46" s="770"/>
      <c r="H46" s="770"/>
      <c r="I46" s="770"/>
      <c r="J46" s="770"/>
      <c r="K46" s="771"/>
    </row>
    <row r="47" spans="2:18" x14ac:dyDescent="0.25">
      <c r="B47" s="772"/>
      <c r="C47" s="773"/>
      <c r="D47" s="773"/>
      <c r="E47" s="773"/>
      <c r="F47" s="773"/>
      <c r="G47" s="773"/>
      <c r="H47" s="773"/>
      <c r="I47" s="773"/>
      <c r="J47" s="773"/>
      <c r="K47" s="774"/>
    </row>
    <row r="48" spans="2:18" ht="15.75" thickBot="1" x14ac:dyDescent="0.3">
      <c r="B48" s="775"/>
      <c r="C48" s="776"/>
      <c r="D48" s="776"/>
      <c r="E48" s="776"/>
      <c r="F48" s="776"/>
      <c r="G48" s="776"/>
      <c r="H48" s="776"/>
      <c r="I48" s="776"/>
      <c r="J48" s="776"/>
      <c r="K48" s="777"/>
    </row>
    <row r="49" spans="2:11" ht="15.75" thickBot="1" x14ac:dyDescent="0.3">
      <c r="B49" s="235"/>
      <c r="C49" s="235"/>
      <c r="D49" s="235"/>
      <c r="E49" s="235"/>
      <c r="F49" s="235"/>
      <c r="G49" s="235"/>
      <c r="H49" s="235"/>
      <c r="I49" s="235"/>
      <c r="J49" s="235"/>
      <c r="K49" s="235"/>
    </row>
    <row r="50" spans="2:11" ht="15" customHeight="1" x14ac:dyDescent="0.25">
      <c r="B50" s="567" t="s">
        <v>323</v>
      </c>
      <c r="C50" s="737"/>
      <c r="D50" s="737"/>
      <c r="E50" s="737"/>
      <c r="F50" s="737"/>
      <c r="G50" s="737"/>
      <c r="H50" s="737"/>
      <c r="I50" s="737"/>
      <c r="J50" s="737"/>
      <c r="K50" s="738"/>
    </row>
    <row r="51" spans="2:11" ht="15" customHeight="1" x14ac:dyDescent="0.25">
      <c r="B51" s="739"/>
      <c r="C51" s="740"/>
      <c r="D51" s="740"/>
      <c r="E51" s="740"/>
      <c r="F51" s="740"/>
      <c r="G51" s="740"/>
      <c r="H51" s="740"/>
      <c r="I51" s="740"/>
      <c r="J51" s="740"/>
      <c r="K51" s="741"/>
    </row>
    <row r="52" spans="2:11" ht="15" customHeight="1" x14ac:dyDescent="0.25">
      <c r="B52" s="739"/>
      <c r="C52" s="740"/>
      <c r="D52" s="740"/>
      <c r="E52" s="740"/>
      <c r="F52" s="740"/>
      <c r="G52" s="740"/>
      <c r="H52" s="740"/>
      <c r="I52" s="740"/>
      <c r="J52" s="740"/>
      <c r="K52" s="741"/>
    </row>
    <row r="53" spans="2:11" ht="15.75" customHeight="1" thickBot="1" x14ac:dyDescent="0.3">
      <c r="B53" s="742"/>
      <c r="C53" s="743"/>
      <c r="D53" s="743"/>
      <c r="E53" s="743"/>
      <c r="F53" s="743"/>
      <c r="G53" s="743"/>
      <c r="H53" s="743"/>
      <c r="I53" s="743"/>
      <c r="J53" s="743"/>
      <c r="K53" s="744"/>
    </row>
    <row r="54" spans="2:11" x14ac:dyDescent="0.25">
      <c r="B54" s="5"/>
      <c r="K54" s="4"/>
    </row>
    <row r="55" spans="2:11" x14ac:dyDescent="0.25">
      <c r="B55" s="5"/>
      <c r="D55" s="576" t="s">
        <v>0</v>
      </c>
      <c r="E55" s="576"/>
      <c r="F55" s="99"/>
      <c r="G55" s="836" t="s">
        <v>2</v>
      </c>
      <c r="H55" s="837"/>
      <c r="I55" s="837"/>
      <c r="J55" s="838"/>
      <c r="K55" s="4"/>
    </row>
    <row r="56" spans="2:11" x14ac:dyDescent="0.25">
      <c r="B56" s="5"/>
      <c r="K56" s="4"/>
    </row>
    <row r="57" spans="2:11" ht="15" customHeight="1" x14ac:dyDescent="0.25">
      <c r="B57" s="5"/>
      <c r="C57" s="40"/>
      <c r="D57" s="576" t="s">
        <v>64</v>
      </c>
      <c r="E57" s="576"/>
      <c r="F57" s="99"/>
      <c r="G57" s="881" t="s">
        <v>2</v>
      </c>
      <c r="H57" s="882"/>
      <c r="I57" s="882"/>
      <c r="J57" s="883"/>
      <c r="K57" s="55"/>
    </row>
    <row r="58" spans="2:11" ht="15.75" thickBot="1" x14ac:dyDescent="0.3">
      <c r="B58" s="5"/>
      <c r="K58" s="4"/>
    </row>
    <row r="59" spans="2:11" ht="15.75" thickBot="1" x14ac:dyDescent="0.3">
      <c r="B59" s="716" t="s">
        <v>313</v>
      </c>
      <c r="C59" s="717"/>
      <c r="D59" s="717"/>
      <c r="E59" s="717"/>
      <c r="F59" s="717"/>
      <c r="G59" s="717"/>
      <c r="H59" s="717"/>
      <c r="I59" s="717"/>
      <c r="J59" s="717"/>
      <c r="K59" s="718"/>
    </row>
    <row r="60" spans="2:11" x14ac:dyDescent="0.25">
      <c r="B60" s="5"/>
      <c r="G60" s="3" t="s">
        <v>62</v>
      </c>
      <c r="H60" s="102" t="s">
        <v>2</v>
      </c>
      <c r="J60" s="3" t="s">
        <v>62</v>
      </c>
      <c r="K60" s="103" t="s">
        <v>2</v>
      </c>
    </row>
    <row r="61" spans="2:11" x14ac:dyDescent="0.25">
      <c r="B61" s="819" t="s">
        <v>314</v>
      </c>
      <c r="C61" s="755"/>
      <c r="D61" s="755"/>
      <c r="E61" s="755"/>
      <c r="F61" s="755"/>
      <c r="K61" s="4"/>
    </row>
    <row r="62" spans="2:11" x14ac:dyDescent="0.25">
      <c r="B62" s="198"/>
      <c r="C62" s="891" t="s">
        <v>315</v>
      </c>
      <c r="D62" s="891"/>
      <c r="E62" s="891"/>
      <c r="F62" s="892"/>
      <c r="G62" s="858">
        <v>0</v>
      </c>
      <c r="H62" s="859"/>
      <c r="I62" s="231" t="s">
        <v>225</v>
      </c>
      <c r="J62" s="858">
        <v>0</v>
      </c>
      <c r="K62" s="890"/>
    </row>
    <row r="63" spans="2:11" x14ac:dyDescent="0.25">
      <c r="B63" s="819" t="s">
        <v>336</v>
      </c>
      <c r="C63" s="755"/>
      <c r="D63" s="755"/>
      <c r="E63" s="755"/>
      <c r="F63" s="755"/>
      <c r="I63" s="195"/>
      <c r="K63" s="4"/>
    </row>
    <row r="64" spans="2:11" x14ac:dyDescent="0.25">
      <c r="B64" s="198"/>
      <c r="C64" s="891" t="s">
        <v>316</v>
      </c>
      <c r="D64" s="891"/>
      <c r="E64" s="891"/>
      <c r="F64" s="892"/>
      <c r="G64" s="858">
        <v>0</v>
      </c>
      <c r="H64" s="859"/>
      <c r="I64" s="231" t="s">
        <v>225</v>
      </c>
      <c r="J64" s="858">
        <v>0</v>
      </c>
      <c r="K64" s="890"/>
    </row>
    <row r="65" spans="2:11" x14ac:dyDescent="0.25">
      <c r="B65" s="819" t="s">
        <v>325</v>
      </c>
      <c r="C65" s="755"/>
      <c r="D65" s="755"/>
      <c r="E65" s="755"/>
      <c r="F65" s="755"/>
      <c r="I65" s="195"/>
      <c r="K65" s="4"/>
    </row>
    <row r="66" spans="2:11" x14ac:dyDescent="0.25">
      <c r="B66" s="198"/>
      <c r="C66" s="891" t="s">
        <v>317</v>
      </c>
      <c r="D66" s="891"/>
      <c r="E66" s="891"/>
      <c r="F66" s="892"/>
      <c r="G66" s="858">
        <v>0</v>
      </c>
      <c r="H66" s="859"/>
      <c r="I66" s="231" t="s">
        <v>225</v>
      </c>
      <c r="J66" s="858">
        <v>0</v>
      </c>
      <c r="K66" s="890"/>
    </row>
    <row r="67" spans="2:11" x14ac:dyDescent="0.25">
      <c r="B67" s="819" t="s">
        <v>331</v>
      </c>
      <c r="C67" s="755"/>
      <c r="D67" s="755"/>
      <c r="E67" s="755"/>
      <c r="F67" s="232"/>
      <c r="G67" s="181"/>
      <c r="H67" s="181"/>
      <c r="I67" s="231"/>
      <c r="J67" s="181"/>
      <c r="K67" s="233"/>
    </row>
    <row r="68" spans="2:11" x14ac:dyDescent="0.25">
      <c r="B68" s="198"/>
      <c r="C68" s="891" t="s">
        <v>340</v>
      </c>
      <c r="D68" s="891"/>
      <c r="E68" s="891"/>
      <c r="F68" s="892"/>
      <c r="G68" s="858">
        <v>0</v>
      </c>
      <c r="H68" s="859"/>
      <c r="I68" s="231" t="s">
        <v>225</v>
      </c>
      <c r="J68" s="858">
        <v>0</v>
      </c>
      <c r="K68" s="890"/>
    </row>
    <row r="69" spans="2:11" ht="15.75" thickBot="1" x14ac:dyDescent="0.3">
      <c r="B69" s="819" t="s">
        <v>332</v>
      </c>
      <c r="C69" s="755"/>
      <c r="D69" s="755"/>
      <c r="E69" s="755"/>
      <c r="F69" s="60"/>
      <c r="I69" s="195"/>
      <c r="K69" s="4"/>
    </row>
    <row r="70" spans="2:11" ht="15.75" thickBot="1" x14ac:dyDescent="0.3">
      <c r="B70" s="198"/>
      <c r="C70" s="891" t="s">
        <v>333</v>
      </c>
      <c r="D70" s="891"/>
      <c r="E70" s="891"/>
      <c r="F70" s="891"/>
      <c r="G70" s="870">
        <f>G62+G64+G66+G68</f>
        <v>0</v>
      </c>
      <c r="H70" s="871"/>
      <c r="I70" s="231" t="s">
        <v>50</v>
      </c>
      <c r="J70" s="870">
        <f>J62+J64+J66+J68</f>
        <v>0</v>
      </c>
      <c r="K70" s="871"/>
    </row>
    <row r="71" spans="2:11" ht="15.75" thickBot="1" x14ac:dyDescent="0.3">
      <c r="B71" s="5"/>
      <c r="K71" s="4"/>
    </row>
    <row r="72" spans="2:11" ht="15.75" thickBot="1" x14ac:dyDescent="0.3">
      <c r="B72" s="716" t="s">
        <v>318</v>
      </c>
      <c r="C72" s="717"/>
      <c r="D72" s="717"/>
      <c r="E72" s="717"/>
      <c r="F72" s="717"/>
      <c r="G72" s="717"/>
      <c r="H72" s="717"/>
      <c r="I72" s="717"/>
      <c r="J72" s="717"/>
      <c r="K72" s="718"/>
    </row>
    <row r="73" spans="2:11" x14ac:dyDescent="0.25">
      <c r="B73" s="5"/>
      <c r="K73" s="4"/>
    </row>
    <row r="74" spans="2:11" x14ac:dyDescent="0.25">
      <c r="B74" s="819" t="s">
        <v>319</v>
      </c>
      <c r="C74" s="755"/>
      <c r="D74" s="755"/>
      <c r="E74" s="755"/>
      <c r="F74" s="755"/>
      <c r="K74" s="4"/>
    </row>
    <row r="75" spans="2:11" x14ac:dyDescent="0.25">
      <c r="B75" s="895" t="s">
        <v>343</v>
      </c>
      <c r="C75" s="896"/>
      <c r="D75" s="896"/>
      <c r="E75" s="896"/>
      <c r="F75" s="897"/>
      <c r="G75" s="858">
        <v>0</v>
      </c>
      <c r="H75" s="859"/>
      <c r="I75" s="231" t="s">
        <v>225</v>
      </c>
      <c r="J75" s="858">
        <v>0</v>
      </c>
      <c r="K75" s="890"/>
    </row>
    <row r="76" spans="2:11" x14ac:dyDescent="0.25">
      <c r="B76" s="819" t="s">
        <v>327</v>
      </c>
      <c r="C76" s="755"/>
      <c r="D76" s="755"/>
      <c r="E76" s="755"/>
      <c r="F76" s="755"/>
      <c r="G76" s="755"/>
      <c r="H76" s="755"/>
      <c r="I76" s="195"/>
      <c r="K76" s="4"/>
    </row>
    <row r="77" spans="2:11" x14ac:dyDescent="0.25">
      <c r="B77" s="895" t="s">
        <v>342</v>
      </c>
      <c r="C77" s="896"/>
      <c r="D77" s="896"/>
      <c r="E77" s="896"/>
      <c r="F77" s="897"/>
      <c r="G77" s="858">
        <v>0</v>
      </c>
      <c r="H77" s="859"/>
      <c r="I77" s="231" t="s">
        <v>225</v>
      </c>
      <c r="J77" s="858">
        <v>0</v>
      </c>
      <c r="K77" s="890"/>
    </row>
    <row r="78" spans="2:11" x14ac:dyDescent="0.25">
      <c r="B78" s="819" t="s">
        <v>320</v>
      </c>
      <c r="C78" s="755"/>
      <c r="D78" s="755"/>
      <c r="E78" s="755"/>
      <c r="F78" s="755"/>
      <c r="I78" s="195"/>
      <c r="K78" s="4"/>
    </row>
    <row r="79" spans="2:11" x14ac:dyDescent="0.25">
      <c r="B79" s="895" t="s">
        <v>344</v>
      </c>
      <c r="C79" s="896"/>
      <c r="D79" s="896"/>
      <c r="E79" s="896"/>
      <c r="F79" s="897"/>
      <c r="G79" s="858">
        <v>0</v>
      </c>
      <c r="H79" s="859"/>
      <c r="I79" s="231" t="s">
        <v>225</v>
      </c>
      <c r="J79" s="858">
        <v>0</v>
      </c>
      <c r="K79" s="890"/>
    </row>
    <row r="80" spans="2:11" ht="15.75" thickBot="1" x14ac:dyDescent="0.3">
      <c r="B80" s="819" t="s">
        <v>326</v>
      </c>
      <c r="C80" s="755"/>
      <c r="D80" s="755"/>
      <c r="E80" s="755"/>
      <c r="F80" s="755"/>
      <c r="I80" s="195"/>
      <c r="K80" s="4"/>
    </row>
    <row r="81" spans="2:18" ht="15.75" thickBot="1" x14ac:dyDescent="0.3">
      <c r="B81" s="895" t="s">
        <v>345</v>
      </c>
      <c r="C81" s="896"/>
      <c r="D81" s="896"/>
      <c r="E81" s="896"/>
      <c r="F81" s="908"/>
      <c r="G81" s="870">
        <f>G75+G77+G79</f>
        <v>0</v>
      </c>
      <c r="H81" s="871"/>
      <c r="I81" s="231" t="s">
        <v>50</v>
      </c>
      <c r="J81" s="870">
        <f>J75+J77+J79</f>
        <v>0</v>
      </c>
      <c r="K81" s="871"/>
    </row>
    <row r="82" spans="2:18" x14ac:dyDescent="0.25">
      <c r="B82" s="5"/>
      <c r="K82" s="4"/>
    </row>
    <row r="83" spans="2:18" x14ac:dyDescent="0.25">
      <c r="B83" s="902" t="s">
        <v>334</v>
      </c>
      <c r="C83" s="903"/>
      <c r="D83" s="903"/>
      <c r="E83" s="903"/>
      <c r="F83" s="903"/>
      <c r="G83" s="903"/>
      <c r="H83" s="903"/>
      <c r="I83" s="903"/>
      <c r="J83" s="903"/>
      <c r="K83" s="904"/>
    </row>
    <row r="84" spans="2:18" x14ac:dyDescent="0.25">
      <c r="B84" s="902"/>
      <c r="C84" s="903"/>
      <c r="D84" s="903"/>
      <c r="E84" s="903"/>
      <c r="F84" s="903"/>
      <c r="G84" s="903"/>
      <c r="H84" s="903"/>
      <c r="I84" s="903"/>
      <c r="J84" s="903"/>
      <c r="K84" s="904"/>
      <c r="M84" s="889" t="s">
        <v>2</v>
      </c>
      <c r="N84" s="889"/>
      <c r="O84" s="889"/>
      <c r="P84" s="889"/>
      <c r="Q84" s="889"/>
      <c r="R84" s="889"/>
    </row>
    <row r="85" spans="2:18" x14ac:dyDescent="0.25">
      <c r="B85" s="629" t="s">
        <v>321</v>
      </c>
      <c r="C85" s="614"/>
      <c r="K85" s="4"/>
    </row>
    <row r="86" spans="2:18" ht="15.75" thickBot="1" x14ac:dyDescent="0.3">
      <c r="B86" s="819" t="s">
        <v>364</v>
      </c>
      <c r="C86" s="755"/>
      <c r="D86" s="755"/>
      <c r="E86" s="755"/>
      <c r="F86" s="60"/>
      <c r="K86" s="4"/>
    </row>
    <row r="87" spans="2:18" ht="15.75" thickBot="1" x14ac:dyDescent="0.3">
      <c r="B87" s="819" t="s">
        <v>328</v>
      </c>
      <c r="C87" s="755"/>
      <c r="D87" s="755"/>
      <c r="E87" s="755"/>
      <c r="F87" s="755"/>
      <c r="G87" s="898" t="e">
        <f>G70/G81</f>
        <v>#DIV/0!</v>
      </c>
      <c r="H87" s="899"/>
      <c r="J87" s="900" t="e">
        <f>J70/J81</f>
        <v>#DIV/0!</v>
      </c>
      <c r="K87" s="901"/>
    </row>
    <row r="88" spans="2:18" x14ac:dyDescent="0.25">
      <c r="B88" s="5"/>
      <c r="E88" s="152" t="s">
        <v>2</v>
      </c>
      <c r="F88" s="152"/>
      <c r="G88" s="152"/>
      <c r="H88" s="152"/>
      <c r="I88" s="152"/>
      <c r="J88" s="152"/>
      <c r="K88" s="234"/>
    </row>
    <row r="89" spans="2:18" x14ac:dyDescent="0.25">
      <c r="B89" s="629" t="s">
        <v>322</v>
      </c>
      <c r="C89" s="614"/>
      <c r="K89" s="4"/>
    </row>
    <row r="90" spans="2:18" ht="15.75" thickBot="1" x14ac:dyDescent="0.3">
      <c r="B90" s="819" t="s">
        <v>329</v>
      </c>
      <c r="C90" s="755"/>
      <c r="D90" s="755"/>
      <c r="E90" s="755"/>
      <c r="F90" s="755"/>
      <c r="K90" s="4"/>
    </row>
    <row r="91" spans="2:18" ht="15.75" thickBot="1" x14ac:dyDescent="0.3">
      <c r="B91" s="819" t="s">
        <v>335</v>
      </c>
      <c r="C91" s="755"/>
      <c r="D91" s="755"/>
      <c r="E91" s="755"/>
      <c r="F91" s="755"/>
      <c r="G91" s="900" t="e">
        <f>(G62+G64)/G81</f>
        <v>#DIV/0!</v>
      </c>
      <c r="H91" s="901"/>
      <c r="J91" s="900" t="e">
        <f>(J62+J64)/J81</f>
        <v>#DIV/0!</v>
      </c>
      <c r="K91" s="901"/>
    </row>
    <row r="92" spans="2:18" ht="15.75" thickBot="1" x14ac:dyDescent="0.3">
      <c r="B92" s="198"/>
      <c r="C92" s="60"/>
      <c r="D92" s="60"/>
      <c r="E92" s="60"/>
      <c r="F92" s="60"/>
      <c r="G92" s="161"/>
      <c r="H92" s="161"/>
      <c r="J92" s="161"/>
      <c r="K92" s="226"/>
    </row>
    <row r="93" spans="2:18" ht="15.75" thickBot="1" x14ac:dyDescent="0.3">
      <c r="B93" s="905" t="s">
        <v>324</v>
      </c>
      <c r="C93" s="906"/>
      <c r="D93" s="906"/>
      <c r="E93" s="906"/>
      <c r="F93" s="906"/>
      <c r="G93" s="906"/>
      <c r="H93" s="906"/>
      <c r="I93" s="906"/>
      <c r="J93" s="906"/>
      <c r="K93" s="907"/>
    </row>
    <row r="94" spans="2:18" x14ac:dyDescent="0.25">
      <c r="B94" s="769" t="s">
        <v>2</v>
      </c>
      <c r="C94" s="770"/>
      <c r="D94" s="770"/>
      <c r="E94" s="770"/>
      <c r="F94" s="770"/>
      <c r="G94" s="770"/>
      <c r="H94" s="770"/>
      <c r="I94" s="770"/>
      <c r="J94" s="770"/>
      <c r="K94" s="771"/>
    </row>
    <row r="95" spans="2:18" x14ac:dyDescent="0.25">
      <c r="B95" s="772"/>
      <c r="C95" s="773"/>
      <c r="D95" s="773"/>
      <c r="E95" s="773"/>
      <c r="F95" s="773"/>
      <c r="G95" s="773"/>
      <c r="H95" s="773"/>
      <c r="I95" s="773"/>
      <c r="J95" s="773"/>
      <c r="K95" s="774"/>
    </row>
    <row r="96" spans="2:18" ht="15.75" thickBot="1" x14ac:dyDescent="0.3">
      <c r="B96" s="775"/>
      <c r="C96" s="776"/>
      <c r="D96" s="776"/>
      <c r="E96" s="776"/>
      <c r="F96" s="776"/>
      <c r="G96" s="776"/>
      <c r="H96" s="776"/>
      <c r="I96" s="776"/>
      <c r="J96" s="776"/>
      <c r="K96" s="777"/>
    </row>
  </sheetData>
  <sheetProtection algorithmName="SHA-512" hashValue="5s+3QJXatJaJ4n470QW4iK53lK1ZZd+UWOzhYMTw8b/RHvviA+gFcKgCJUhmw4BMvgQu7F0xQj/0PcDUS3oWlw==" saltValue="ck+pzn8gKiEtngFaOnWxtg==" spinCount="100000" sheet="1" objects="1" scenarios="1"/>
  <mergeCells count="114">
    <mergeCell ref="J87:K87"/>
    <mergeCell ref="B89:C89"/>
    <mergeCell ref="B90:F90"/>
    <mergeCell ref="B78:F78"/>
    <mergeCell ref="B83:K84"/>
    <mergeCell ref="C68:F68"/>
    <mergeCell ref="B33:F33"/>
    <mergeCell ref="B29:F29"/>
    <mergeCell ref="B75:F75"/>
    <mergeCell ref="B77:F77"/>
    <mergeCell ref="B79:F79"/>
    <mergeCell ref="B81:F81"/>
    <mergeCell ref="D57:E57"/>
    <mergeCell ref="G57:J57"/>
    <mergeCell ref="B63:F63"/>
    <mergeCell ref="B32:F32"/>
    <mergeCell ref="B37:C37"/>
    <mergeCell ref="B50:K53"/>
    <mergeCell ref="D55:E55"/>
    <mergeCell ref="G55:J55"/>
    <mergeCell ref="G43:H43"/>
    <mergeCell ref="J43:K43"/>
    <mergeCell ref="B45:K45"/>
    <mergeCell ref="B46:K48"/>
    <mergeCell ref="B35:K36"/>
    <mergeCell ref="B38:E38"/>
    <mergeCell ref="B41:C41"/>
    <mergeCell ref="B39:F39"/>
    <mergeCell ref="B42:F42"/>
    <mergeCell ref="B43:F43"/>
    <mergeCell ref="B93:K93"/>
    <mergeCell ref="B94:K96"/>
    <mergeCell ref="B67:E67"/>
    <mergeCell ref="B69:E69"/>
    <mergeCell ref="C70:F70"/>
    <mergeCell ref="G70:H70"/>
    <mergeCell ref="J70:K70"/>
    <mergeCell ref="B72:K72"/>
    <mergeCell ref="B74:F74"/>
    <mergeCell ref="B76:H76"/>
    <mergeCell ref="B80:F80"/>
    <mergeCell ref="G81:H81"/>
    <mergeCell ref="J81:K81"/>
    <mergeCell ref="B87:F87"/>
    <mergeCell ref="G79:H79"/>
    <mergeCell ref="J79:K79"/>
    <mergeCell ref="G75:H75"/>
    <mergeCell ref="J75:K75"/>
    <mergeCell ref="B85:C85"/>
    <mergeCell ref="B86:E86"/>
    <mergeCell ref="G87:H87"/>
    <mergeCell ref="B91:F91"/>
    <mergeCell ref="G91:H91"/>
    <mergeCell ref="J91:K91"/>
    <mergeCell ref="B2:K5"/>
    <mergeCell ref="D7:E7"/>
    <mergeCell ref="G7:J7"/>
    <mergeCell ref="D9:E9"/>
    <mergeCell ref="G9:J9"/>
    <mergeCell ref="B11:K11"/>
    <mergeCell ref="B21:E21"/>
    <mergeCell ref="G22:H22"/>
    <mergeCell ref="J22:K22"/>
    <mergeCell ref="B19:E19"/>
    <mergeCell ref="G20:H20"/>
    <mergeCell ref="J20:K20"/>
    <mergeCell ref="C20:F20"/>
    <mergeCell ref="B24:K24"/>
    <mergeCell ref="C22:F22"/>
    <mergeCell ref="C14:F14"/>
    <mergeCell ref="C16:F16"/>
    <mergeCell ref="C18:F18"/>
    <mergeCell ref="B13:F13"/>
    <mergeCell ref="G14:H14"/>
    <mergeCell ref="J14:K14"/>
    <mergeCell ref="G16:H16"/>
    <mergeCell ref="J16:K16"/>
    <mergeCell ref="G18:H18"/>
    <mergeCell ref="J18:K18"/>
    <mergeCell ref="B15:F15"/>
    <mergeCell ref="B17:F17"/>
    <mergeCell ref="J27:K27"/>
    <mergeCell ref="J29:K29"/>
    <mergeCell ref="G31:H31"/>
    <mergeCell ref="J31:K31"/>
    <mergeCell ref="G27:H27"/>
    <mergeCell ref="G29:H29"/>
    <mergeCell ref="B28:H28"/>
    <mergeCell ref="B27:F27"/>
    <mergeCell ref="B31:F31"/>
    <mergeCell ref="M40:R41"/>
    <mergeCell ref="M84:R84"/>
    <mergeCell ref="B26:F26"/>
    <mergeCell ref="B30:F30"/>
    <mergeCell ref="G77:H77"/>
    <mergeCell ref="J77:K77"/>
    <mergeCell ref="G68:H68"/>
    <mergeCell ref="J68:K68"/>
    <mergeCell ref="G64:H64"/>
    <mergeCell ref="J64:K64"/>
    <mergeCell ref="G66:H66"/>
    <mergeCell ref="J66:K66"/>
    <mergeCell ref="C64:F64"/>
    <mergeCell ref="C66:F66"/>
    <mergeCell ref="B65:F65"/>
    <mergeCell ref="B59:K59"/>
    <mergeCell ref="G62:H62"/>
    <mergeCell ref="J62:K62"/>
    <mergeCell ref="C62:F62"/>
    <mergeCell ref="B61:F61"/>
    <mergeCell ref="G33:H33"/>
    <mergeCell ref="J33:K33"/>
    <mergeCell ref="G39:H39"/>
    <mergeCell ref="J39:K39"/>
  </mergeCells>
  <pageMargins left="1" right="0.5" top="0.5" bottom="0.5" header="0.3" footer="0.3"/>
  <pageSetup fitToWidth="0" orientation="portrait" r:id="rId1"/>
  <rowBreaks count="1" manualBreakCount="1">
    <brk id="48" max="16383" man="1"/>
  </rowBreaks>
  <ignoredErrors>
    <ignoredError sqref="G39 J39 G43 J43" evalError="1"/>
  </ignoredErrors>
  <drawing r:id="rId2"/>
  <legacy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1"/>
  <dimension ref="B1:H94"/>
  <sheetViews>
    <sheetView showGridLines="0" showRowColHeaders="0" zoomScaleNormal="100" workbookViewId="0">
      <selection activeCell="E6" sqref="E6:H6"/>
    </sheetView>
  </sheetViews>
  <sheetFormatPr defaultColWidth="10.7109375" defaultRowHeight="20.100000000000001" customHeight="1" x14ac:dyDescent="0.25"/>
  <cols>
    <col min="1" max="1" width="2.7109375" customWidth="1"/>
    <col min="4" max="4" width="12.42578125" customWidth="1"/>
    <col min="5" max="5" width="13.7109375" customWidth="1"/>
    <col min="6" max="6" width="15.7109375" customWidth="1"/>
    <col min="7" max="7" width="20.7109375" customWidth="1"/>
    <col min="8" max="8" width="15.7109375" customWidth="1"/>
  </cols>
  <sheetData>
    <row r="1" spans="2:8" ht="20.100000000000001" customHeight="1" thickBot="1" x14ac:dyDescent="0.3">
      <c r="H1">
        <v>2020</v>
      </c>
    </row>
    <row r="2" spans="2:8" ht="20.100000000000001" customHeight="1" x14ac:dyDescent="0.25">
      <c r="B2" s="567" t="s">
        <v>302</v>
      </c>
      <c r="C2" s="568"/>
      <c r="D2" s="568"/>
      <c r="E2" s="568"/>
      <c r="F2" s="568"/>
      <c r="G2" s="568"/>
      <c r="H2" s="569"/>
    </row>
    <row r="3" spans="2:8" ht="20.100000000000001" customHeight="1" x14ac:dyDescent="0.25">
      <c r="B3" s="570"/>
      <c r="C3" s="851"/>
      <c r="D3" s="851"/>
      <c r="E3" s="851"/>
      <c r="F3" s="851"/>
      <c r="G3" s="851"/>
      <c r="H3" s="572"/>
    </row>
    <row r="4" spans="2:8" ht="20.100000000000001" customHeight="1" thickBot="1" x14ac:dyDescent="0.3">
      <c r="B4" s="573"/>
      <c r="C4" s="574"/>
      <c r="D4" s="574"/>
      <c r="E4" s="574"/>
      <c r="F4" s="574"/>
      <c r="G4" s="574"/>
      <c r="H4" s="575"/>
    </row>
    <row r="5" spans="2:8" ht="9.9499999999999993" customHeight="1" x14ac:dyDescent="0.25">
      <c r="B5" s="5"/>
      <c r="C5" s="445"/>
      <c r="D5" s="445"/>
      <c r="E5" s="445"/>
      <c r="F5" s="445"/>
      <c r="G5" s="445"/>
      <c r="H5" s="4"/>
    </row>
    <row r="6" spans="2:8" ht="20.100000000000001" customHeight="1" x14ac:dyDescent="0.25">
      <c r="B6" s="136"/>
      <c r="C6" s="446"/>
      <c r="D6" s="447" t="s">
        <v>378</v>
      </c>
      <c r="E6" s="836"/>
      <c r="F6" s="837"/>
      <c r="G6" s="837"/>
      <c r="H6" s="919"/>
    </row>
    <row r="7" spans="2:8" ht="9.9499999999999993" customHeight="1" x14ac:dyDescent="0.25">
      <c r="B7" s="5"/>
      <c r="C7" s="445"/>
      <c r="D7" s="445"/>
      <c r="E7" s="445"/>
      <c r="F7" s="445"/>
      <c r="G7" s="445"/>
      <c r="H7" s="4"/>
    </row>
    <row r="8" spans="2:8" ht="20.100000000000001" customHeight="1" x14ac:dyDescent="0.25">
      <c r="B8" s="136"/>
      <c r="C8" s="446"/>
      <c r="D8" s="447" t="s">
        <v>65</v>
      </c>
      <c r="E8" s="836"/>
      <c r="F8" s="837"/>
      <c r="G8" s="837"/>
      <c r="H8" s="919"/>
    </row>
    <row r="9" spans="2:8" ht="9.9499999999999993" customHeight="1" x14ac:dyDescent="0.25">
      <c r="B9" s="920"/>
      <c r="C9" s="921"/>
      <c r="D9" s="921"/>
      <c r="E9" s="921"/>
      <c r="F9" s="921"/>
      <c r="G9" s="921"/>
      <c r="H9" s="922"/>
    </row>
    <row r="10" spans="2:8" ht="20.100000000000001" customHeight="1" x14ac:dyDescent="0.25">
      <c r="B10" s="48"/>
      <c r="C10" s="445"/>
      <c r="D10" s="445"/>
      <c r="E10" s="446" t="s">
        <v>62</v>
      </c>
      <c r="F10" s="159"/>
      <c r="G10" s="448"/>
      <c r="H10" s="160"/>
    </row>
    <row r="11" spans="2:8" ht="9.9499999999999993" customHeight="1" x14ac:dyDescent="0.25">
      <c r="B11" s="48"/>
      <c r="C11" s="449"/>
      <c r="D11" s="449"/>
      <c r="E11" s="449"/>
      <c r="F11" s="449"/>
      <c r="G11" s="449"/>
      <c r="H11" s="42"/>
    </row>
    <row r="12" spans="2:8" ht="20.100000000000001" customHeight="1" x14ac:dyDescent="0.25">
      <c r="B12" s="819" t="s">
        <v>284</v>
      </c>
      <c r="C12" s="914"/>
      <c r="D12" s="914"/>
      <c r="E12" s="880"/>
      <c r="F12" s="66">
        <v>0</v>
      </c>
      <c r="G12" s="450" t="s">
        <v>285</v>
      </c>
      <c r="H12" s="132">
        <v>0</v>
      </c>
    </row>
    <row r="13" spans="2:8" ht="20.100000000000001" customHeight="1" x14ac:dyDescent="0.25">
      <c r="B13" s="819" t="s">
        <v>286</v>
      </c>
      <c r="C13" s="914"/>
      <c r="D13" s="914"/>
      <c r="E13" s="880"/>
      <c r="F13" s="66">
        <v>0</v>
      </c>
      <c r="G13" s="450" t="s">
        <v>285</v>
      </c>
      <c r="H13" s="132">
        <v>0</v>
      </c>
    </row>
    <row r="14" spans="2:8" ht="9.9499999999999993" customHeight="1" thickBot="1" x14ac:dyDescent="0.3">
      <c r="B14" s="474"/>
      <c r="C14" s="476"/>
      <c r="D14" s="476"/>
      <c r="E14" s="476"/>
      <c r="F14" s="451"/>
      <c r="G14" s="445"/>
      <c r="H14" s="133"/>
    </row>
    <row r="15" spans="2:8" ht="20.100000000000001" customHeight="1" thickBot="1" x14ac:dyDescent="0.3">
      <c r="B15" s="474"/>
      <c r="C15" s="476"/>
      <c r="D15" s="445"/>
      <c r="E15" s="452" t="s">
        <v>310</v>
      </c>
      <c r="F15" s="284">
        <f>F12+F13</f>
        <v>0</v>
      </c>
      <c r="G15" s="445"/>
      <c r="H15" s="284">
        <f>H12+H13</f>
        <v>0</v>
      </c>
    </row>
    <row r="16" spans="2:8" ht="9.9499999999999993" customHeight="1" x14ac:dyDescent="0.25">
      <c r="B16" s="471"/>
      <c r="C16" s="453"/>
      <c r="D16" s="454"/>
      <c r="E16" s="454"/>
      <c r="F16" s="454"/>
      <c r="G16" s="448"/>
      <c r="H16" s="4"/>
    </row>
    <row r="17" spans="2:8" ht="20.100000000000001" customHeight="1" x14ac:dyDescent="0.25">
      <c r="B17" s="877" t="s">
        <v>304</v>
      </c>
      <c r="C17" s="923"/>
      <c r="D17" s="923"/>
      <c r="E17" s="879"/>
      <c r="F17" s="81">
        <v>0</v>
      </c>
      <c r="G17" s="445"/>
      <c r="H17" s="145">
        <v>0</v>
      </c>
    </row>
    <row r="18" spans="2:8" ht="9.75" customHeight="1" x14ac:dyDescent="0.25">
      <c r="B18" s="475"/>
      <c r="C18" s="480"/>
      <c r="D18" s="480"/>
      <c r="E18" s="480"/>
      <c r="F18" s="480"/>
      <c r="G18" s="455"/>
      <c r="H18" s="4"/>
    </row>
    <row r="19" spans="2:8" ht="20.100000000000001" customHeight="1" x14ac:dyDescent="0.25">
      <c r="B19" s="629" t="s">
        <v>288</v>
      </c>
      <c r="C19" s="915"/>
      <c r="D19" s="915"/>
      <c r="E19" s="915"/>
      <c r="F19" s="452"/>
      <c r="G19" s="452"/>
      <c r="H19" s="158"/>
    </row>
    <row r="20" spans="2:8" ht="20.100000000000001" customHeight="1" x14ac:dyDescent="0.25">
      <c r="B20" s="819" t="s">
        <v>373</v>
      </c>
      <c r="C20" s="914"/>
      <c r="D20" s="914"/>
      <c r="E20" s="880"/>
      <c r="F20" s="66">
        <v>0</v>
      </c>
      <c r="G20" s="450" t="s">
        <v>289</v>
      </c>
      <c r="H20" s="132">
        <v>0</v>
      </c>
    </row>
    <row r="21" spans="2:8" ht="20.100000000000001" customHeight="1" x14ac:dyDescent="0.25">
      <c r="B21" s="612" t="s">
        <v>374</v>
      </c>
      <c r="C21" s="916"/>
      <c r="D21" s="916"/>
      <c r="E21" s="763"/>
      <c r="F21" s="66">
        <v>0</v>
      </c>
      <c r="G21" s="448"/>
      <c r="H21" s="132">
        <v>0</v>
      </c>
    </row>
    <row r="22" spans="2:8" ht="20.100000000000001" customHeight="1" x14ac:dyDescent="0.25">
      <c r="B22" s="819" t="s">
        <v>375</v>
      </c>
      <c r="C22" s="914"/>
      <c r="D22" s="914"/>
      <c r="E22" s="880"/>
      <c r="F22" s="66">
        <v>0</v>
      </c>
      <c r="G22" s="448"/>
      <c r="H22" s="132">
        <v>0</v>
      </c>
    </row>
    <row r="23" spans="2:8" ht="20.100000000000001" customHeight="1" x14ac:dyDescent="0.25">
      <c r="B23" s="819" t="s">
        <v>376</v>
      </c>
      <c r="C23" s="914"/>
      <c r="D23" s="914"/>
      <c r="E23" s="880"/>
      <c r="F23" s="66">
        <v>0</v>
      </c>
      <c r="G23" s="448"/>
      <c r="H23" s="132">
        <v>0</v>
      </c>
    </row>
    <row r="24" spans="2:8" ht="9.75" customHeight="1" x14ac:dyDescent="0.25">
      <c r="B24" s="911" t="s">
        <v>306</v>
      </c>
      <c r="C24" s="912"/>
      <c r="D24" s="912"/>
      <c r="E24" s="912"/>
      <c r="F24" s="912"/>
      <c r="G24" s="912"/>
      <c r="H24" s="913"/>
    </row>
    <row r="25" spans="2:8" ht="20.100000000000001" customHeight="1" x14ac:dyDescent="0.25">
      <c r="B25" s="819" t="s">
        <v>290</v>
      </c>
      <c r="C25" s="914"/>
      <c r="D25" s="914"/>
      <c r="E25" s="880"/>
      <c r="F25" s="79">
        <v>0</v>
      </c>
      <c r="G25" s="450" t="s">
        <v>43</v>
      </c>
      <c r="H25" s="146">
        <v>0</v>
      </c>
    </row>
    <row r="26" spans="2:8" ht="9.75" customHeight="1" x14ac:dyDescent="0.25">
      <c r="B26" s="917" t="s">
        <v>349</v>
      </c>
      <c r="C26" s="918"/>
      <c r="D26" s="918"/>
      <c r="E26" s="918"/>
      <c r="F26" s="456"/>
      <c r="G26" s="448"/>
      <c r="H26" s="133"/>
    </row>
    <row r="27" spans="2:8" ht="20.100000000000001" customHeight="1" x14ac:dyDescent="0.25">
      <c r="B27" s="819" t="s">
        <v>291</v>
      </c>
      <c r="C27" s="914"/>
      <c r="D27" s="914"/>
      <c r="E27" s="880"/>
      <c r="F27" s="79">
        <v>0</v>
      </c>
      <c r="G27" s="450" t="s">
        <v>43</v>
      </c>
      <c r="H27" s="146">
        <v>0</v>
      </c>
    </row>
    <row r="28" spans="2:8" ht="9.75" customHeight="1" x14ac:dyDescent="0.25">
      <c r="B28" s="925" t="s">
        <v>305</v>
      </c>
      <c r="C28" s="926"/>
      <c r="D28" s="926"/>
      <c r="E28" s="926"/>
      <c r="F28" s="448"/>
      <c r="G28" s="448"/>
      <c r="H28" s="4"/>
    </row>
    <row r="29" spans="2:8" ht="20.100000000000001" customHeight="1" x14ac:dyDescent="0.25">
      <c r="B29" s="612" t="s">
        <v>353</v>
      </c>
      <c r="C29" s="916"/>
      <c r="D29" s="916"/>
      <c r="E29" s="916"/>
      <c r="F29" s="80">
        <v>0</v>
      </c>
      <c r="G29" s="448"/>
      <c r="H29" s="147">
        <v>0</v>
      </c>
    </row>
    <row r="30" spans="2:8" ht="4.5" customHeight="1" thickBot="1" x14ac:dyDescent="0.3">
      <c r="B30" s="473"/>
      <c r="C30" s="477"/>
      <c r="D30" s="477"/>
      <c r="E30" s="477"/>
      <c r="F30" s="462"/>
      <c r="G30" s="448"/>
      <c r="H30" s="171"/>
    </row>
    <row r="31" spans="2:8" ht="20.100000000000001" customHeight="1" thickBot="1" x14ac:dyDescent="0.3">
      <c r="B31" s="888" t="s">
        <v>309</v>
      </c>
      <c r="C31" s="909"/>
      <c r="D31" s="909"/>
      <c r="E31" s="822"/>
      <c r="F31" s="284">
        <f>(F20+F21+F22+F23+F25+F27)</f>
        <v>0</v>
      </c>
      <c r="G31" s="445"/>
      <c r="H31" s="284">
        <f>(H20+H21+H22+H23+H25+H27)</f>
        <v>0</v>
      </c>
    </row>
    <row r="32" spans="2:8" ht="4.9000000000000004" customHeight="1" thickBot="1" x14ac:dyDescent="0.3">
      <c r="B32" s="478"/>
      <c r="C32" s="479"/>
      <c r="D32" s="479"/>
      <c r="E32" s="479"/>
      <c r="F32" s="448"/>
      <c r="G32" s="448"/>
      <c r="H32" s="4"/>
    </row>
    <row r="33" spans="2:8" ht="20.100000000000001" customHeight="1" thickBot="1" x14ac:dyDescent="0.3">
      <c r="B33" s="888" t="s">
        <v>456</v>
      </c>
      <c r="C33" s="909"/>
      <c r="D33" s="909"/>
      <c r="E33" s="822"/>
      <c r="F33" s="285">
        <f>(F31*F17)+F29</f>
        <v>0</v>
      </c>
      <c r="G33" s="463"/>
      <c r="H33" s="285">
        <f>(H31*H17)+H29</f>
        <v>0</v>
      </c>
    </row>
    <row r="34" spans="2:8" ht="4.5" customHeight="1" thickBot="1" x14ac:dyDescent="0.3">
      <c r="B34" s="457"/>
      <c r="C34" s="458"/>
      <c r="D34" s="458"/>
      <c r="E34" s="458"/>
      <c r="F34" s="459"/>
      <c r="G34" s="460"/>
      <c r="H34" s="461"/>
    </row>
    <row r="35" spans="2:8" ht="20.100000000000001" customHeight="1" thickBot="1" x14ac:dyDescent="0.3">
      <c r="B35" s="472"/>
      <c r="C35" s="463"/>
      <c r="D35" s="446"/>
      <c r="E35" s="128"/>
      <c r="F35" s="285">
        <f>F15+F33</f>
        <v>0</v>
      </c>
      <c r="G35" s="465" t="s">
        <v>308</v>
      </c>
      <c r="H35" s="285">
        <f>H15+H33</f>
        <v>0</v>
      </c>
    </row>
    <row r="36" spans="2:8" ht="9.75" customHeight="1" thickBot="1" x14ac:dyDescent="0.3">
      <c r="B36" s="472"/>
      <c r="C36" s="466"/>
      <c r="D36" s="466"/>
      <c r="E36" s="466"/>
      <c r="F36" s="467"/>
      <c r="G36" s="463"/>
      <c r="H36" s="4"/>
    </row>
    <row r="37" spans="2:8" ht="20.100000000000001" customHeight="1" thickBot="1" x14ac:dyDescent="0.3">
      <c r="B37" s="472"/>
      <c r="C37" s="466"/>
      <c r="D37" s="466"/>
      <c r="E37" s="466"/>
      <c r="F37" s="285">
        <f>F35/12</f>
        <v>0</v>
      </c>
      <c r="G37" s="465" t="s">
        <v>377</v>
      </c>
      <c r="H37" s="278">
        <f>H35/12</f>
        <v>0</v>
      </c>
    </row>
    <row r="38" spans="2:8" ht="9.75" customHeight="1" thickBot="1" x14ac:dyDescent="0.3">
      <c r="B38" s="472"/>
      <c r="C38" s="466"/>
      <c r="D38" s="466"/>
      <c r="E38" s="466"/>
      <c r="F38" s="467"/>
      <c r="G38" s="463"/>
      <c r="H38" s="4"/>
    </row>
    <row r="39" spans="2:8" ht="20.100000000000001" customHeight="1" thickBot="1" x14ac:dyDescent="0.3">
      <c r="B39" s="48"/>
      <c r="C39" s="449"/>
      <c r="D39" s="449"/>
      <c r="E39" s="449"/>
      <c r="F39" s="910" t="s">
        <v>44</v>
      </c>
      <c r="G39" s="910"/>
      <c r="H39" s="278">
        <f>(F35+H35)/24</f>
        <v>0</v>
      </c>
    </row>
    <row r="40" spans="2:8" ht="9.75" customHeight="1" thickBot="1" x14ac:dyDescent="0.3">
      <c r="B40" s="468"/>
      <c r="C40" s="464"/>
      <c r="D40" s="464"/>
      <c r="E40" s="464"/>
      <c r="F40" s="469"/>
      <c r="G40" s="469"/>
      <c r="H40" s="470"/>
    </row>
    <row r="41" spans="2:8" ht="20.100000000000001" customHeight="1" thickBot="1" x14ac:dyDescent="0.3">
      <c r="B41" s="545" t="s">
        <v>49</v>
      </c>
      <c r="C41" s="546"/>
      <c r="D41" s="546"/>
      <c r="E41" s="546"/>
      <c r="F41" s="546"/>
      <c r="G41" s="546"/>
      <c r="H41" s="547"/>
    </row>
    <row r="42" spans="2:8" ht="15" customHeight="1" x14ac:dyDescent="0.25">
      <c r="B42" s="631"/>
      <c r="C42" s="632"/>
      <c r="D42" s="632"/>
      <c r="E42" s="632"/>
      <c r="F42" s="632"/>
      <c r="G42" s="632"/>
      <c r="H42" s="633"/>
    </row>
    <row r="43" spans="2:8" ht="15" customHeight="1" x14ac:dyDescent="0.25">
      <c r="B43" s="600"/>
      <c r="C43" s="826"/>
      <c r="D43" s="826"/>
      <c r="E43" s="826"/>
      <c r="F43" s="826"/>
      <c r="G43" s="826"/>
      <c r="H43" s="602"/>
    </row>
    <row r="44" spans="2:8" ht="15" customHeight="1" x14ac:dyDescent="0.25">
      <c r="B44" s="600"/>
      <c r="C44" s="826"/>
      <c r="D44" s="826"/>
      <c r="E44" s="826"/>
      <c r="F44" s="826"/>
      <c r="G44" s="826"/>
      <c r="H44" s="602"/>
    </row>
    <row r="45" spans="2:8" ht="15" customHeight="1" x14ac:dyDescent="0.25">
      <c r="B45" s="600"/>
      <c r="C45" s="826"/>
      <c r="D45" s="826"/>
      <c r="E45" s="826"/>
      <c r="F45" s="826"/>
      <c r="G45" s="826"/>
      <c r="H45" s="602"/>
    </row>
    <row r="46" spans="2:8" ht="15" customHeight="1" x14ac:dyDescent="0.25">
      <c r="B46" s="600"/>
      <c r="C46" s="826"/>
      <c r="D46" s="826"/>
      <c r="E46" s="826"/>
      <c r="F46" s="826"/>
      <c r="G46" s="826"/>
      <c r="H46" s="602"/>
    </row>
    <row r="47" spans="2:8" ht="15" customHeight="1" thickBot="1" x14ac:dyDescent="0.3">
      <c r="B47" s="603"/>
      <c r="C47" s="604"/>
      <c r="D47" s="604"/>
      <c r="E47" s="604"/>
      <c r="F47" s="604"/>
      <c r="G47" s="604"/>
      <c r="H47" s="605"/>
    </row>
    <row r="48" spans="2:8" ht="20.100000000000001" customHeight="1" x14ac:dyDescent="0.25">
      <c r="B48" s="567" t="s">
        <v>302</v>
      </c>
      <c r="C48" s="568"/>
      <c r="D48" s="568"/>
      <c r="E48" s="568"/>
      <c r="F48" s="568"/>
      <c r="G48" s="568"/>
      <c r="H48" s="569"/>
    </row>
    <row r="49" spans="2:8" ht="20.100000000000001" customHeight="1" x14ac:dyDescent="0.25">
      <c r="B49" s="570"/>
      <c r="C49" s="851"/>
      <c r="D49" s="851"/>
      <c r="E49" s="851"/>
      <c r="F49" s="851"/>
      <c r="G49" s="851"/>
      <c r="H49" s="572"/>
    </row>
    <row r="50" spans="2:8" ht="19.5" customHeight="1" thickBot="1" x14ac:dyDescent="0.3">
      <c r="B50" s="573"/>
      <c r="C50" s="574"/>
      <c r="D50" s="574"/>
      <c r="E50" s="574"/>
      <c r="F50" s="574"/>
      <c r="G50" s="574"/>
      <c r="H50" s="575"/>
    </row>
    <row r="51" spans="2:8" ht="9.75" customHeight="1" x14ac:dyDescent="0.25">
      <c r="B51" s="5"/>
      <c r="C51" s="445"/>
      <c r="D51" s="445"/>
      <c r="E51" s="445"/>
      <c r="F51" s="445"/>
      <c r="G51" s="445"/>
      <c r="H51" s="4"/>
    </row>
    <row r="52" spans="2:8" ht="19.5" customHeight="1" x14ac:dyDescent="0.25">
      <c r="B52" s="136"/>
      <c r="C52" s="446"/>
      <c r="D52" s="447" t="s">
        <v>378</v>
      </c>
      <c r="E52" s="836"/>
      <c r="F52" s="837"/>
      <c r="G52" s="837"/>
      <c r="H52" s="919"/>
    </row>
    <row r="53" spans="2:8" ht="9.75" customHeight="1" x14ac:dyDescent="0.25">
      <c r="B53" s="5"/>
      <c r="C53" s="445"/>
      <c r="D53" s="445"/>
      <c r="E53" s="445"/>
      <c r="F53" s="445"/>
      <c r="G53" s="445"/>
      <c r="H53" s="4"/>
    </row>
    <row r="54" spans="2:8" ht="19.5" customHeight="1" x14ac:dyDescent="0.25">
      <c r="B54" s="136"/>
      <c r="C54" s="446"/>
      <c r="D54" s="447" t="s">
        <v>65</v>
      </c>
      <c r="E54" s="836"/>
      <c r="F54" s="837"/>
      <c r="G54" s="837"/>
      <c r="H54" s="919"/>
    </row>
    <row r="55" spans="2:8" ht="9.9499999999999993" customHeight="1" x14ac:dyDescent="0.25">
      <c r="B55" s="920"/>
      <c r="C55" s="921"/>
      <c r="D55" s="921"/>
      <c r="E55" s="921"/>
      <c r="F55" s="921"/>
      <c r="G55" s="921"/>
      <c r="H55" s="922"/>
    </row>
    <row r="56" spans="2:8" ht="20.100000000000001" customHeight="1" x14ac:dyDescent="0.25">
      <c r="B56" s="48"/>
      <c r="C56" s="445"/>
      <c r="D56" s="445"/>
      <c r="E56" s="446" t="s">
        <v>62</v>
      </c>
      <c r="F56" s="159"/>
      <c r="G56" s="448"/>
      <c r="H56" s="160"/>
    </row>
    <row r="57" spans="2:8" ht="9.9499999999999993" customHeight="1" x14ac:dyDescent="0.25">
      <c r="B57" s="48"/>
      <c r="C57" s="449"/>
      <c r="D57" s="449"/>
      <c r="E57" s="449"/>
      <c r="F57" s="449"/>
      <c r="G57" s="449"/>
      <c r="H57" s="42"/>
    </row>
    <row r="58" spans="2:8" ht="20.100000000000001" customHeight="1" x14ac:dyDescent="0.25">
      <c r="B58" s="819" t="s">
        <v>284</v>
      </c>
      <c r="C58" s="914"/>
      <c r="D58" s="914"/>
      <c r="E58" s="880"/>
      <c r="F58" s="66">
        <v>0</v>
      </c>
      <c r="G58" s="450" t="s">
        <v>285</v>
      </c>
      <c r="H58" s="132">
        <v>0</v>
      </c>
    </row>
    <row r="59" spans="2:8" ht="20.100000000000001" customHeight="1" x14ac:dyDescent="0.25">
      <c r="B59" s="819" t="s">
        <v>286</v>
      </c>
      <c r="C59" s="914"/>
      <c r="D59" s="914"/>
      <c r="E59" s="880"/>
      <c r="F59" s="66">
        <v>0</v>
      </c>
      <c r="G59" s="450" t="s">
        <v>285</v>
      </c>
      <c r="H59" s="132">
        <v>0</v>
      </c>
    </row>
    <row r="60" spans="2:8" ht="9.9499999999999993" customHeight="1" thickBot="1" x14ac:dyDescent="0.3">
      <c r="B60" s="474"/>
      <c r="C60" s="476"/>
      <c r="D60" s="476"/>
      <c r="E60" s="476"/>
      <c r="F60" s="451"/>
      <c r="G60" s="445"/>
      <c r="H60" s="133"/>
    </row>
    <row r="61" spans="2:8" ht="20.100000000000001" customHeight="1" thickBot="1" x14ac:dyDescent="0.3">
      <c r="B61" s="474"/>
      <c r="C61" s="476"/>
      <c r="D61" s="445"/>
      <c r="E61" s="452" t="s">
        <v>310</v>
      </c>
      <c r="F61" s="284">
        <f>F58+F59</f>
        <v>0</v>
      </c>
      <c r="G61" s="445"/>
      <c r="H61" s="284">
        <f>H58+H59</f>
        <v>0</v>
      </c>
    </row>
    <row r="62" spans="2:8" ht="9.9499999999999993" customHeight="1" x14ac:dyDescent="0.25">
      <c r="B62" s="471"/>
      <c r="C62" s="453"/>
      <c r="D62" s="454"/>
      <c r="E62" s="454"/>
      <c r="F62" s="454"/>
      <c r="G62" s="448"/>
      <c r="H62" s="4"/>
    </row>
    <row r="63" spans="2:8" ht="20.100000000000001" customHeight="1" x14ac:dyDescent="0.25">
      <c r="B63" s="877" t="s">
        <v>304</v>
      </c>
      <c r="C63" s="923"/>
      <c r="D63" s="923"/>
      <c r="E63" s="879"/>
      <c r="F63" s="81">
        <v>0</v>
      </c>
      <c r="G63" s="445"/>
      <c r="H63" s="145">
        <v>0</v>
      </c>
    </row>
    <row r="64" spans="2:8" ht="9.9499999999999993" customHeight="1" x14ac:dyDescent="0.25">
      <c r="B64" s="475"/>
      <c r="C64" s="480"/>
      <c r="D64" s="480"/>
      <c r="E64" s="480"/>
      <c r="F64" s="480"/>
      <c r="G64" s="455"/>
      <c r="H64" s="4"/>
    </row>
    <row r="65" spans="2:8" ht="20.100000000000001" customHeight="1" x14ac:dyDescent="0.25">
      <c r="B65" s="629" t="s">
        <v>288</v>
      </c>
      <c r="C65" s="915"/>
      <c r="D65" s="915"/>
      <c r="E65" s="915"/>
      <c r="F65" s="452"/>
      <c r="G65" s="452"/>
      <c r="H65" s="158"/>
    </row>
    <row r="66" spans="2:8" ht="20.100000000000001" customHeight="1" x14ac:dyDescent="0.25">
      <c r="B66" s="819" t="s">
        <v>373</v>
      </c>
      <c r="C66" s="914"/>
      <c r="D66" s="914"/>
      <c r="E66" s="880"/>
      <c r="F66" s="66">
        <v>0</v>
      </c>
      <c r="G66" s="450" t="s">
        <v>289</v>
      </c>
      <c r="H66" s="132">
        <v>0</v>
      </c>
    </row>
    <row r="67" spans="2:8" ht="20.100000000000001" customHeight="1" x14ac:dyDescent="0.25">
      <c r="B67" s="612" t="s">
        <v>374</v>
      </c>
      <c r="C67" s="916"/>
      <c r="D67" s="916"/>
      <c r="E67" s="763"/>
      <c r="F67" s="66">
        <v>0</v>
      </c>
      <c r="G67" s="448"/>
      <c r="H67" s="132">
        <v>0</v>
      </c>
    </row>
    <row r="68" spans="2:8" ht="20.100000000000001" customHeight="1" x14ac:dyDescent="0.25">
      <c r="B68" s="819" t="s">
        <v>375</v>
      </c>
      <c r="C68" s="914"/>
      <c r="D68" s="914"/>
      <c r="E68" s="880"/>
      <c r="F68" s="66">
        <v>0</v>
      </c>
      <c r="G68" s="448"/>
      <c r="H68" s="132">
        <v>0</v>
      </c>
    </row>
    <row r="69" spans="2:8" ht="20.100000000000001" customHeight="1" x14ac:dyDescent="0.25">
      <c r="B69" s="819" t="s">
        <v>376</v>
      </c>
      <c r="C69" s="914"/>
      <c r="D69" s="914"/>
      <c r="E69" s="880"/>
      <c r="F69" s="66">
        <v>0</v>
      </c>
      <c r="G69" s="448"/>
      <c r="H69" s="132">
        <v>0</v>
      </c>
    </row>
    <row r="70" spans="2:8" ht="9.75" customHeight="1" x14ac:dyDescent="0.25">
      <c r="B70" s="917" t="s">
        <v>306</v>
      </c>
      <c r="C70" s="918"/>
      <c r="D70" s="918"/>
      <c r="E70" s="918"/>
      <c r="F70" s="918"/>
      <c r="G70" s="918"/>
      <c r="H70" s="924"/>
    </row>
    <row r="71" spans="2:8" ht="20.100000000000001" customHeight="1" x14ac:dyDescent="0.25">
      <c r="B71" s="819" t="s">
        <v>290</v>
      </c>
      <c r="C71" s="914"/>
      <c r="D71" s="914"/>
      <c r="E71" s="880"/>
      <c r="F71" s="79">
        <v>0</v>
      </c>
      <c r="G71" s="450" t="s">
        <v>43</v>
      </c>
      <c r="H71" s="146">
        <v>0</v>
      </c>
    </row>
    <row r="72" spans="2:8" ht="9.75" customHeight="1" x14ac:dyDescent="0.25">
      <c r="B72" s="917" t="s">
        <v>349</v>
      </c>
      <c r="C72" s="918"/>
      <c r="D72" s="918"/>
      <c r="E72" s="918"/>
      <c r="F72" s="456"/>
      <c r="G72" s="448"/>
      <c r="H72" s="133"/>
    </row>
    <row r="73" spans="2:8" ht="20.100000000000001" customHeight="1" x14ac:dyDescent="0.25">
      <c r="B73" s="819" t="s">
        <v>291</v>
      </c>
      <c r="C73" s="914"/>
      <c r="D73" s="914"/>
      <c r="E73" s="880"/>
      <c r="F73" s="79">
        <v>0</v>
      </c>
      <c r="G73" s="450" t="s">
        <v>43</v>
      </c>
      <c r="H73" s="146">
        <v>0</v>
      </c>
    </row>
    <row r="74" spans="2:8" ht="9.75" customHeight="1" x14ac:dyDescent="0.25">
      <c r="B74" s="925" t="s">
        <v>305</v>
      </c>
      <c r="C74" s="926"/>
      <c r="D74" s="926"/>
      <c r="E74" s="926"/>
      <c r="F74" s="448"/>
      <c r="G74" s="448"/>
      <c r="H74" s="4"/>
    </row>
    <row r="75" spans="2:8" ht="9.75" customHeight="1" x14ac:dyDescent="0.25">
      <c r="B75" s="457"/>
      <c r="C75" s="458"/>
      <c r="D75" s="458"/>
      <c r="E75" s="458"/>
      <c r="F75" s="459"/>
      <c r="G75" s="460"/>
      <c r="H75" s="461"/>
    </row>
    <row r="76" spans="2:8" ht="19.5" customHeight="1" x14ac:dyDescent="0.25">
      <c r="B76" s="612" t="s">
        <v>353</v>
      </c>
      <c r="C76" s="916"/>
      <c r="D76" s="916"/>
      <c r="E76" s="916"/>
      <c r="F76" s="80">
        <v>0</v>
      </c>
      <c r="G76" s="448"/>
      <c r="H76" s="147">
        <v>0</v>
      </c>
    </row>
    <row r="77" spans="2:8" ht="4.5" customHeight="1" thickBot="1" x14ac:dyDescent="0.3">
      <c r="B77" s="473"/>
      <c r="C77" s="477"/>
      <c r="D77" s="477"/>
      <c r="E77" s="477"/>
      <c r="F77" s="462"/>
      <c r="G77" s="448"/>
      <c r="H77" s="171"/>
    </row>
    <row r="78" spans="2:8" ht="19.5" customHeight="1" thickBot="1" x14ac:dyDescent="0.3">
      <c r="B78" s="888" t="s">
        <v>309</v>
      </c>
      <c r="C78" s="909"/>
      <c r="D78" s="909"/>
      <c r="E78" s="822"/>
      <c r="F78" s="284">
        <f>(F66+F67+F68+F69+F71+F73)</f>
        <v>0</v>
      </c>
      <c r="G78" s="445"/>
      <c r="H78" s="284">
        <f>(H66+H67+H68+H69+H71+H73)</f>
        <v>0</v>
      </c>
    </row>
    <row r="79" spans="2:8" ht="4.5" customHeight="1" thickBot="1" x14ac:dyDescent="0.3">
      <c r="B79" s="478"/>
      <c r="C79" s="479"/>
      <c r="D79" s="479"/>
      <c r="E79" s="479"/>
      <c r="F79" s="448"/>
      <c r="G79" s="448"/>
      <c r="H79" s="4"/>
    </row>
    <row r="80" spans="2:8" ht="19.5" customHeight="1" thickBot="1" x14ac:dyDescent="0.3">
      <c r="B80" s="888" t="s">
        <v>456</v>
      </c>
      <c r="C80" s="909"/>
      <c r="D80" s="909"/>
      <c r="E80" s="822"/>
      <c r="F80" s="285">
        <f>(F78*F63)+F76</f>
        <v>0</v>
      </c>
      <c r="G80" s="463"/>
      <c r="H80" s="285">
        <f>(H78*H63)+H76</f>
        <v>0</v>
      </c>
    </row>
    <row r="81" spans="2:8" ht="4.5" customHeight="1" thickBot="1" x14ac:dyDescent="0.3">
      <c r="B81" s="457"/>
      <c r="C81" s="458"/>
      <c r="D81" s="458"/>
      <c r="E81" s="458"/>
      <c r="F81" s="459"/>
      <c r="G81" s="460"/>
      <c r="H81" s="461"/>
    </row>
    <row r="82" spans="2:8" ht="20.100000000000001" customHeight="1" thickBot="1" x14ac:dyDescent="0.3">
      <c r="B82" s="472"/>
      <c r="C82" s="463"/>
      <c r="D82" s="446"/>
      <c r="E82" s="128"/>
      <c r="F82" s="285">
        <f>F61+F80</f>
        <v>0</v>
      </c>
      <c r="G82" s="465" t="s">
        <v>308</v>
      </c>
      <c r="H82" s="285">
        <f>H61+H80</f>
        <v>0</v>
      </c>
    </row>
    <row r="83" spans="2:8" ht="9.9499999999999993" customHeight="1" thickBot="1" x14ac:dyDescent="0.3">
      <c r="B83" s="472"/>
      <c r="C83" s="466"/>
      <c r="D83" s="466"/>
      <c r="E83" s="466"/>
      <c r="F83" s="467"/>
      <c r="G83" s="463"/>
      <c r="H83" s="4"/>
    </row>
    <row r="84" spans="2:8" ht="20.100000000000001" customHeight="1" thickBot="1" x14ac:dyDescent="0.3">
      <c r="B84" s="472"/>
      <c r="C84" s="466"/>
      <c r="D84" s="466"/>
      <c r="E84" s="466"/>
      <c r="F84" s="285">
        <f>F82/12</f>
        <v>0</v>
      </c>
      <c r="G84" s="465" t="s">
        <v>377</v>
      </c>
      <c r="H84" s="278">
        <f>H82/12</f>
        <v>0</v>
      </c>
    </row>
    <row r="85" spans="2:8" ht="9.9499999999999993" customHeight="1" thickBot="1" x14ac:dyDescent="0.3">
      <c r="B85" s="472"/>
      <c r="C85" s="466"/>
      <c r="D85" s="466"/>
      <c r="E85" s="466"/>
      <c r="F85" s="467"/>
      <c r="G85" s="463"/>
      <c r="H85" s="4"/>
    </row>
    <row r="86" spans="2:8" ht="20.100000000000001" customHeight="1" thickBot="1" x14ac:dyDescent="0.3">
      <c r="B86" s="48"/>
      <c r="C86" s="449"/>
      <c r="D86" s="449"/>
      <c r="E86" s="449"/>
      <c r="F86" s="910" t="s">
        <v>44</v>
      </c>
      <c r="G86" s="910"/>
      <c r="H86" s="278">
        <f>(F82+H82)/24</f>
        <v>0</v>
      </c>
    </row>
    <row r="87" spans="2:8" ht="9.75" customHeight="1" thickBot="1" x14ac:dyDescent="0.3">
      <c r="B87" s="468"/>
      <c r="C87" s="464"/>
      <c r="D87" s="464"/>
      <c r="E87" s="464"/>
      <c r="F87" s="469"/>
      <c r="G87" s="469"/>
      <c r="H87" s="470"/>
    </row>
    <row r="88" spans="2:8" ht="20.100000000000001" customHeight="1" thickBot="1" x14ac:dyDescent="0.3">
      <c r="B88" s="545" t="s">
        <v>49</v>
      </c>
      <c r="C88" s="546"/>
      <c r="D88" s="546"/>
      <c r="E88" s="546"/>
      <c r="F88" s="546"/>
      <c r="G88" s="546"/>
      <c r="H88" s="547"/>
    </row>
    <row r="89" spans="2:8" ht="15" customHeight="1" x14ac:dyDescent="0.25">
      <c r="B89" s="631"/>
      <c r="C89" s="632"/>
      <c r="D89" s="632"/>
      <c r="E89" s="632"/>
      <c r="F89" s="632"/>
      <c r="G89" s="632"/>
      <c r="H89" s="633"/>
    </row>
    <row r="90" spans="2:8" ht="15" customHeight="1" x14ac:dyDescent="0.25">
      <c r="B90" s="600"/>
      <c r="C90" s="826"/>
      <c r="D90" s="826"/>
      <c r="E90" s="826"/>
      <c r="F90" s="826"/>
      <c r="G90" s="826"/>
      <c r="H90" s="602"/>
    </row>
    <row r="91" spans="2:8" ht="15" customHeight="1" x14ac:dyDescent="0.25">
      <c r="B91" s="600"/>
      <c r="C91" s="826"/>
      <c r="D91" s="826"/>
      <c r="E91" s="826"/>
      <c r="F91" s="826"/>
      <c r="G91" s="826"/>
      <c r="H91" s="602"/>
    </row>
    <row r="92" spans="2:8" ht="15" customHeight="1" x14ac:dyDescent="0.25">
      <c r="B92" s="600"/>
      <c r="C92" s="826"/>
      <c r="D92" s="826"/>
      <c r="E92" s="826"/>
      <c r="F92" s="826"/>
      <c r="G92" s="826"/>
      <c r="H92" s="602"/>
    </row>
    <row r="93" spans="2:8" ht="15" customHeight="1" x14ac:dyDescent="0.25">
      <c r="B93" s="600"/>
      <c r="C93" s="826"/>
      <c r="D93" s="826"/>
      <c r="E93" s="826"/>
      <c r="F93" s="826"/>
      <c r="G93" s="826"/>
      <c r="H93" s="602"/>
    </row>
    <row r="94" spans="2:8" ht="15" customHeight="1" thickBot="1" x14ac:dyDescent="0.3">
      <c r="B94" s="603"/>
      <c r="C94" s="604"/>
      <c r="D94" s="604"/>
      <c r="E94" s="604"/>
      <c r="F94" s="604"/>
      <c r="G94" s="604"/>
      <c r="H94" s="605"/>
    </row>
  </sheetData>
  <sheetProtection algorithmName="SHA-512" hashValue="jg7gTaoa21Xbfwokr++yfqFxS5wdN1PUsiWeDReiGgJHihsIOGiu2zjPVGZm9geRIbh85ZCCK4XSqpeX4RHriA==" saltValue="5Wz3vM3ubDcVNAgkt9F92w==" spinCount="100000" sheet="1" objects="1" scenarios="1"/>
  <mergeCells count="46">
    <mergeCell ref="B2:H4"/>
    <mergeCell ref="B28:E28"/>
    <mergeCell ref="B27:E27"/>
    <mergeCell ref="B58:E58"/>
    <mergeCell ref="B26:E26"/>
    <mergeCell ref="B31:E31"/>
    <mergeCell ref="B33:E33"/>
    <mergeCell ref="B29:E29"/>
    <mergeCell ref="B20:E20"/>
    <mergeCell ref="B21:E21"/>
    <mergeCell ref="B23:E23"/>
    <mergeCell ref="E6:H6"/>
    <mergeCell ref="E8:H8"/>
    <mergeCell ref="B13:E13"/>
    <mergeCell ref="B9:H9"/>
    <mergeCell ref="B22:E22"/>
    <mergeCell ref="B12:E12"/>
    <mergeCell ref="B17:E17"/>
    <mergeCell ref="B19:E19"/>
    <mergeCell ref="B73:E73"/>
    <mergeCell ref="B74:E74"/>
    <mergeCell ref="B76:E76"/>
    <mergeCell ref="F39:G39"/>
    <mergeCell ref="E52:H52"/>
    <mergeCell ref="E54:H54"/>
    <mergeCell ref="B55:H55"/>
    <mergeCell ref="B59:E59"/>
    <mergeCell ref="B63:E63"/>
    <mergeCell ref="B69:E69"/>
    <mergeCell ref="B70:H70"/>
    <mergeCell ref="B80:E80"/>
    <mergeCell ref="F86:G86"/>
    <mergeCell ref="B88:H88"/>
    <mergeCell ref="B89:H94"/>
    <mergeCell ref="B24:H24"/>
    <mergeCell ref="B25:E25"/>
    <mergeCell ref="B41:H41"/>
    <mergeCell ref="B42:H47"/>
    <mergeCell ref="B48:H50"/>
    <mergeCell ref="B78:E78"/>
    <mergeCell ref="B65:E65"/>
    <mergeCell ref="B66:E66"/>
    <mergeCell ref="B67:E67"/>
    <mergeCell ref="B68:E68"/>
    <mergeCell ref="B71:E71"/>
    <mergeCell ref="B72:E72"/>
  </mergeCells>
  <pageMargins left="0.25" right="0.25" top="0.5" bottom="0.25" header="0.3" footer="0.3"/>
  <pageSetup orientation="portrait" r:id="rId1"/>
  <rowBreaks count="1" manualBreakCount="1">
    <brk id="47" max="16383" man="1"/>
  </rowBreaks>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2">
    <pageSetUpPr fitToPage="1"/>
  </sheetPr>
  <dimension ref="B1:T145"/>
  <sheetViews>
    <sheetView showGridLines="0" showRowColHeaders="0" workbookViewId="0">
      <pane xSplit="28410" topLeftCell="Y1"/>
      <selection activeCell="B2" sqref="B2:I5"/>
      <selection pane="topRight" activeCell="Y1" sqref="Y1"/>
    </sheetView>
  </sheetViews>
  <sheetFormatPr defaultColWidth="10.7109375" defaultRowHeight="20.100000000000001" customHeight="1" x14ac:dyDescent="0.25"/>
  <cols>
    <col min="1" max="1" width="2.7109375" style="3" customWidth="1"/>
    <col min="2" max="3" width="10.7109375" style="3"/>
    <col min="4" max="6" width="10.7109375" style="3" customWidth="1"/>
    <col min="7" max="7" width="15.7109375" style="3" customWidth="1"/>
    <col min="8" max="8" width="18" style="161" customWidth="1"/>
    <col min="9" max="9" width="15.7109375" style="3" customWidth="1"/>
    <col min="10" max="10" width="5.7109375" style="3" customWidth="1"/>
    <col min="11" max="14" width="10.7109375" style="3"/>
    <col min="15" max="15" width="18.28515625" style="3" customWidth="1"/>
    <col min="16" max="18" width="10.7109375" style="3"/>
    <col min="19" max="19" width="13.140625" style="3" customWidth="1"/>
    <col min="20" max="16384" width="10.7109375" style="3"/>
  </cols>
  <sheetData>
    <row r="1" spans="2:20" ht="20.100000000000001" customHeight="1" thickBot="1" x14ac:dyDescent="0.3">
      <c r="I1" s="333">
        <v>2020</v>
      </c>
      <c r="J1" s="107"/>
      <c r="K1"/>
      <c r="L1"/>
      <c r="M1"/>
      <c r="N1"/>
      <c r="O1"/>
      <c r="P1"/>
      <c r="Q1"/>
      <c r="R1"/>
      <c r="S1"/>
      <c r="T1"/>
    </row>
    <row r="2" spans="2:20" ht="20.100000000000001" customHeight="1" x14ac:dyDescent="0.25">
      <c r="B2" s="567" t="s">
        <v>245</v>
      </c>
      <c r="C2" s="568"/>
      <c r="D2" s="568"/>
      <c r="E2" s="568"/>
      <c r="F2" s="568"/>
      <c r="G2" s="568"/>
      <c r="H2" s="568"/>
      <c r="I2" s="569"/>
      <c r="J2" s="68"/>
      <c r="K2" s="41"/>
      <c r="L2" s="47"/>
      <c r="M2" s="47"/>
      <c r="N2" s="47"/>
      <c r="O2" s="47"/>
      <c r="P2" s="47"/>
      <c r="Q2" s="47"/>
      <c r="R2" s="77"/>
      <c r="S2"/>
      <c r="T2"/>
    </row>
    <row r="3" spans="2:20" ht="20.100000000000001" customHeight="1" x14ac:dyDescent="0.25">
      <c r="B3" s="570"/>
      <c r="C3" s="571"/>
      <c r="D3" s="571"/>
      <c r="E3" s="571"/>
      <c r="F3" s="571"/>
      <c r="G3" s="571"/>
      <c r="H3" s="571"/>
      <c r="I3" s="572"/>
      <c r="J3" s="68"/>
      <c r="K3" s="48"/>
      <c r="L3"/>
      <c r="M3"/>
      <c r="N3"/>
      <c r="O3"/>
      <c r="P3"/>
      <c r="Q3"/>
      <c r="R3" s="42"/>
      <c r="S3"/>
      <c r="T3"/>
    </row>
    <row r="4" spans="2:20" ht="20.100000000000001" customHeight="1" x14ac:dyDescent="0.25">
      <c r="B4" s="570"/>
      <c r="C4" s="571"/>
      <c r="D4" s="571"/>
      <c r="E4" s="571"/>
      <c r="F4" s="571"/>
      <c r="G4" s="571"/>
      <c r="H4" s="571"/>
      <c r="I4" s="572"/>
      <c r="J4" s="68"/>
      <c r="K4" s="48"/>
      <c r="L4"/>
      <c r="M4"/>
      <c r="N4"/>
      <c r="O4"/>
      <c r="P4"/>
      <c r="Q4"/>
      <c r="R4" s="42"/>
      <c r="S4"/>
      <c r="T4"/>
    </row>
    <row r="5" spans="2:20" ht="20.100000000000001" customHeight="1" thickBot="1" x14ac:dyDescent="0.3">
      <c r="B5" s="573"/>
      <c r="C5" s="574"/>
      <c r="D5" s="574"/>
      <c r="E5" s="574"/>
      <c r="F5" s="574"/>
      <c r="G5" s="574"/>
      <c r="H5" s="574"/>
      <c r="I5" s="575"/>
      <c r="J5" s="68"/>
      <c r="K5" s="48"/>
      <c r="L5"/>
      <c r="M5"/>
      <c r="N5"/>
      <c r="O5"/>
      <c r="P5"/>
      <c r="Q5"/>
      <c r="R5" s="42"/>
      <c r="S5"/>
      <c r="T5"/>
    </row>
    <row r="6" spans="2:20" ht="9.9499999999999993" customHeight="1" x14ac:dyDescent="0.25">
      <c r="B6" s="5"/>
      <c r="I6" s="4"/>
      <c r="K6" s="48"/>
      <c r="L6"/>
      <c r="M6"/>
      <c r="N6"/>
      <c r="O6"/>
      <c r="P6"/>
      <c r="Q6"/>
      <c r="R6" s="42"/>
      <c r="S6"/>
      <c r="T6"/>
    </row>
    <row r="7" spans="2:20" ht="20.100000000000001" customHeight="1" x14ac:dyDescent="0.25">
      <c r="B7" s="5"/>
      <c r="C7" s="564" t="s">
        <v>378</v>
      </c>
      <c r="D7" s="942"/>
      <c r="E7" s="836"/>
      <c r="F7" s="837"/>
      <c r="G7" s="837"/>
      <c r="H7" s="837"/>
      <c r="I7" s="919"/>
      <c r="J7" s="35"/>
      <c r="K7" s="48"/>
      <c r="L7"/>
      <c r="M7"/>
      <c r="N7"/>
      <c r="O7"/>
      <c r="P7"/>
      <c r="Q7"/>
      <c r="R7" s="42"/>
      <c r="S7"/>
      <c r="T7"/>
    </row>
    <row r="8" spans="2:20" ht="9.9499999999999993" customHeight="1" x14ac:dyDescent="0.25">
      <c r="B8" s="5"/>
      <c r="C8" s="107"/>
      <c r="D8" s="107"/>
      <c r="I8" s="4"/>
      <c r="K8" s="48"/>
      <c r="L8"/>
      <c r="M8"/>
      <c r="N8"/>
      <c r="O8"/>
      <c r="P8"/>
      <c r="Q8"/>
      <c r="R8" s="42"/>
      <c r="S8"/>
      <c r="T8"/>
    </row>
    <row r="9" spans="2:20" ht="20.100000000000001" customHeight="1" x14ac:dyDescent="0.25">
      <c r="B9" s="5"/>
      <c r="C9" s="564" t="s">
        <v>65</v>
      </c>
      <c r="D9" s="942"/>
      <c r="E9" s="836"/>
      <c r="F9" s="837"/>
      <c r="G9" s="837"/>
      <c r="H9" s="837"/>
      <c r="I9" s="919"/>
      <c r="K9" s="48"/>
      <c r="L9"/>
      <c r="M9"/>
      <c r="N9"/>
      <c r="O9"/>
      <c r="P9"/>
      <c r="Q9"/>
      <c r="R9" s="42"/>
      <c r="S9"/>
      <c r="T9"/>
    </row>
    <row r="10" spans="2:20" ht="9.9499999999999993" customHeight="1" x14ac:dyDescent="0.25">
      <c r="B10" s="168"/>
      <c r="C10" s="109"/>
      <c r="D10" s="237"/>
      <c r="E10" s="236"/>
      <c r="F10" s="236"/>
      <c r="G10" s="236"/>
      <c r="H10" s="236"/>
      <c r="I10" s="238"/>
      <c r="K10" s="48"/>
      <c r="L10"/>
      <c r="M10"/>
      <c r="N10"/>
      <c r="O10"/>
      <c r="P10"/>
      <c r="Q10"/>
      <c r="R10" s="42"/>
      <c r="S10"/>
      <c r="T10"/>
    </row>
    <row r="11" spans="2:20" ht="20.100000000000001" customHeight="1" x14ac:dyDescent="0.25">
      <c r="B11" s="624" t="s">
        <v>292</v>
      </c>
      <c r="C11" s="576"/>
      <c r="D11" s="576"/>
      <c r="E11" s="576"/>
      <c r="F11" s="576"/>
      <c r="G11" s="576"/>
      <c r="H11" s="576"/>
      <c r="I11" s="625"/>
      <c r="J11" s="99"/>
      <c r="K11" s="48"/>
      <c r="L11"/>
      <c r="M11"/>
      <c r="N11"/>
      <c r="O11"/>
      <c r="P11"/>
      <c r="Q11"/>
      <c r="R11" s="42"/>
      <c r="S11"/>
      <c r="T11"/>
    </row>
    <row r="12" spans="2:20" ht="9.9499999999999993" customHeight="1" x14ac:dyDescent="0.25">
      <c r="B12" s="192"/>
      <c r="C12" s="99"/>
      <c r="D12" s="99"/>
      <c r="E12" s="99"/>
      <c r="F12" s="99"/>
      <c r="G12" s="99"/>
      <c r="H12" s="99"/>
      <c r="I12" s="193"/>
      <c r="J12" s="99"/>
      <c r="K12" s="48"/>
      <c r="L12"/>
      <c r="M12"/>
      <c r="N12"/>
      <c r="O12"/>
      <c r="P12"/>
      <c r="Q12"/>
      <c r="R12" s="42"/>
      <c r="S12"/>
      <c r="T12"/>
    </row>
    <row r="13" spans="2:20" ht="20.100000000000001" customHeight="1" x14ac:dyDescent="0.25">
      <c r="B13" s="190"/>
      <c r="C13" s="239"/>
      <c r="D13" s="35"/>
      <c r="E13" s="35"/>
      <c r="F13" s="99" t="s">
        <v>62</v>
      </c>
      <c r="G13" s="159"/>
      <c r="H13" s="56"/>
      <c r="I13" s="182"/>
      <c r="K13" s="48"/>
      <c r="L13"/>
      <c r="M13"/>
      <c r="N13"/>
      <c r="O13"/>
      <c r="P13"/>
      <c r="Q13"/>
      <c r="R13" s="42"/>
      <c r="S13"/>
      <c r="T13"/>
    </row>
    <row r="14" spans="2:20" ht="9.9499999999999993" customHeight="1" x14ac:dyDescent="0.25">
      <c r="B14" s="190"/>
      <c r="C14" s="239"/>
      <c r="D14" s="35"/>
      <c r="E14" s="35"/>
      <c r="F14" s="35"/>
      <c r="G14" s="35"/>
      <c r="H14" s="56"/>
      <c r="I14" s="37"/>
      <c r="K14" s="48"/>
      <c r="L14"/>
      <c r="M14"/>
      <c r="N14"/>
      <c r="O14"/>
      <c r="P14"/>
      <c r="Q14"/>
      <c r="R14" s="42"/>
      <c r="S14"/>
      <c r="T14"/>
    </row>
    <row r="15" spans="2:20" ht="20.100000000000001" customHeight="1" x14ac:dyDescent="0.25">
      <c r="B15" s="928" t="s">
        <v>380</v>
      </c>
      <c r="C15" s="929"/>
      <c r="D15" s="929"/>
      <c r="E15" s="929"/>
      <c r="F15" s="930"/>
      <c r="G15" s="70">
        <v>0</v>
      </c>
      <c r="H15" s="56"/>
      <c r="I15" s="164">
        <v>0</v>
      </c>
      <c r="K15" s="48"/>
      <c r="L15"/>
      <c r="M15"/>
      <c r="N15"/>
      <c r="O15"/>
      <c r="P15"/>
      <c r="Q15"/>
      <c r="R15" s="42"/>
      <c r="S15"/>
      <c r="T15"/>
    </row>
    <row r="16" spans="2:20" ht="20.100000000000001" customHeight="1" x14ac:dyDescent="0.25">
      <c r="B16" s="928" t="s">
        <v>381</v>
      </c>
      <c r="C16" s="929"/>
      <c r="D16" s="929"/>
      <c r="E16" s="929"/>
      <c r="F16" s="930"/>
      <c r="G16" s="110">
        <v>0</v>
      </c>
      <c r="H16" s="334" t="s">
        <v>43</v>
      </c>
      <c r="I16" s="165">
        <v>0</v>
      </c>
      <c r="K16" s="48"/>
      <c r="L16"/>
      <c r="M16"/>
      <c r="N16"/>
      <c r="O16"/>
      <c r="P16"/>
      <c r="Q16"/>
      <c r="R16" s="42"/>
      <c r="S16"/>
      <c r="T16"/>
    </row>
    <row r="17" spans="2:20" ht="20.100000000000001" customHeight="1" x14ac:dyDescent="0.25">
      <c r="B17" s="928" t="s">
        <v>382</v>
      </c>
      <c r="C17" s="929"/>
      <c r="D17" s="929"/>
      <c r="E17" s="929"/>
      <c r="F17" s="930"/>
      <c r="G17" s="70">
        <v>0</v>
      </c>
      <c r="H17" s="481" t="s">
        <v>457</v>
      </c>
      <c r="I17" s="164">
        <v>0</v>
      </c>
      <c r="K17" s="48"/>
      <c r="L17"/>
      <c r="M17"/>
      <c r="N17"/>
      <c r="O17"/>
      <c r="P17"/>
      <c r="Q17"/>
      <c r="R17" s="42"/>
      <c r="S17"/>
      <c r="T17"/>
    </row>
    <row r="18" spans="2:20" ht="20.100000000000001" customHeight="1" x14ac:dyDescent="0.25">
      <c r="B18" s="928" t="s">
        <v>383</v>
      </c>
      <c r="C18" s="929"/>
      <c r="D18" s="929"/>
      <c r="E18" s="929"/>
      <c r="F18" s="930"/>
      <c r="G18" s="70">
        <v>0</v>
      </c>
      <c r="H18" s="482" t="s">
        <v>289</v>
      </c>
      <c r="I18" s="164">
        <v>0</v>
      </c>
      <c r="K18" s="48"/>
      <c r="L18"/>
      <c r="M18"/>
      <c r="N18"/>
      <c r="O18"/>
      <c r="P18"/>
      <c r="Q18"/>
      <c r="R18" s="42"/>
      <c r="S18"/>
      <c r="T18"/>
    </row>
    <row r="19" spans="2:20" ht="20.100000000000001" customHeight="1" x14ac:dyDescent="0.25">
      <c r="B19" s="612" t="s">
        <v>384</v>
      </c>
      <c r="C19" s="613"/>
      <c r="D19" s="613"/>
      <c r="E19" s="613"/>
      <c r="F19" s="763"/>
      <c r="G19" s="104">
        <v>0</v>
      </c>
      <c r="H19" s="240"/>
      <c r="I19" s="166">
        <v>0</v>
      </c>
      <c r="K19" s="48"/>
      <c r="L19"/>
      <c r="M19"/>
      <c r="N19"/>
      <c r="O19"/>
      <c r="P19"/>
      <c r="Q19"/>
      <c r="R19" s="42"/>
      <c r="S19"/>
      <c r="T19"/>
    </row>
    <row r="20" spans="2:20" ht="20.100000000000001" customHeight="1" x14ac:dyDescent="0.25">
      <c r="B20" s="928" t="s">
        <v>385</v>
      </c>
      <c r="C20" s="929"/>
      <c r="D20" s="929"/>
      <c r="E20" s="929"/>
      <c r="F20" s="930"/>
      <c r="G20" s="104">
        <v>0</v>
      </c>
      <c r="H20" s="240"/>
      <c r="I20" s="166">
        <v>0</v>
      </c>
      <c r="K20" s="48"/>
      <c r="L20"/>
      <c r="M20"/>
      <c r="N20"/>
      <c r="O20"/>
      <c r="P20"/>
      <c r="Q20"/>
      <c r="R20" s="42"/>
      <c r="S20"/>
      <c r="T20"/>
    </row>
    <row r="21" spans="2:20" ht="20.100000000000001" customHeight="1" x14ac:dyDescent="0.25">
      <c r="B21" s="928" t="s">
        <v>386</v>
      </c>
      <c r="C21" s="929"/>
      <c r="D21" s="929"/>
      <c r="E21" s="929"/>
      <c r="F21" s="930"/>
      <c r="G21" s="104">
        <v>0</v>
      </c>
      <c r="H21" s="240"/>
      <c r="I21" s="166">
        <v>0</v>
      </c>
      <c r="K21" s="48"/>
      <c r="L21"/>
      <c r="M21"/>
      <c r="N21"/>
      <c r="O21"/>
      <c r="P21"/>
      <c r="Q21"/>
      <c r="R21" s="42"/>
      <c r="S21"/>
      <c r="T21"/>
    </row>
    <row r="22" spans="2:20" ht="20.100000000000001" customHeight="1" x14ac:dyDescent="0.25">
      <c r="B22" s="928" t="s">
        <v>387</v>
      </c>
      <c r="C22" s="929"/>
      <c r="D22" s="929"/>
      <c r="E22" s="929"/>
      <c r="F22" s="930"/>
      <c r="G22" s="104">
        <v>0</v>
      </c>
      <c r="H22" s="240"/>
      <c r="I22" s="166">
        <v>0</v>
      </c>
      <c r="K22" s="48"/>
      <c r="L22"/>
      <c r="M22"/>
      <c r="N22"/>
      <c r="O22"/>
      <c r="P22"/>
      <c r="Q22"/>
      <c r="R22" s="42"/>
      <c r="S22"/>
      <c r="T22"/>
    </row>
    <row r="23" spans="2:20" ht="20.100000000000001" customHeight="1" x14ac:dyDescent="0.25">
      <c r="B23" s="612" t="s">
        <v>45</v>
      </c>
      <c r="C23" s="613"/>
      <c r="D23" s="613"/>
      <c r="E23" s="613"/>
      <c r="F23" s="763"/>
      <c r="G23" s="111">
        <v>0</v>
      </c>
      <c r="H23" s="334" t="s">
        <v>43</v>
      </c>
      <c r="I23" s="167">
        <v>0</v>
      </c>
      <c r="K23" s="48"/>
      <c r="L23"/>
      <c r="M23"/>
      <c r="N23"/>
      <c r="O23"/>
      <c r="P23"/>
      <c r="Q23"/>
      <c r="R23" s="42"/>
      <c r="S23"/>
      <c r="T23"/>
    </row>
    <row r="24" spans="2:20" ht="15" customHeight="1" x14ac:dyDescent="0.25">
      <c r="B24" s="925" t="s">
        <v>246</v>
      </c>
      <c r="C24" s="943"/>
      <c r="D24" s="943"/>
      <c r="E24" s="943"/>
      <c r="F24" s="943"/>
      <c r="G24" s="240" t="s">
        <v>2</v>
      </c>
      <c r="H24" s="240"/>
      <c r="I24" s="37"/>
      <c r="K24" s="48"/>
      <c r="L24"/>
      <c r="M24"/>
      <c r="N24"/>
      <c r="O24"/>
      <c r="P24"/>
      <c r="Q24"/>
      <c r="R24" s="42"/>
      <c r="S24"/>
      <c r="T24"/>
    </row>
    <row r="25" spans="2:20" ht="20.100000000000001" customHeight="1" x14ac:dyDescent="0.25">
      <c r="B25" s="612" t="s">
        <v>247</v>
      </c>
      <c r="C25" s="613"/>
      <c r="D25" s="613"/>
      <c r="E25" s="613"/>
      <c r="F25" s="763"/>
      <c r="G25" s="111">
        <v>0</v>
      </c>
      <c r="H25" s="334" t="s">
        <v>43</v>
      </c>
      <c r="I25" s="167">
        <v>0</v>
      </c>
      <c r="K25" s="48"/>
      <c r="L25"/>
      <c r="M25"/>
      <c r="N25"/>
      <c r="O25"/>
      <c r="P25"/>
      <c r="Q25"/>
      <c r="R25" s="42"/>
      <c r="S25"/>
      <c r="T25"/>
    </row>
    <row r="26" spans="2:20" ht="15" customHeight="1" x14ac:dyDescent="0.25">
      <c r="B26" s="925" t="s">
        <v>347</v>
      </c>
      <c r="C26" s="943"/>
      <c r="D26" s="943"/>
      <c r="E26" s="943"/>
      <c r="F26" s="943"/>
      <c r="G26" s="240" t="s">
        <v>2</v>
      </c>
      <c r="H26" s="219"/>
      <c r="I26" s="37"/>
      <c r="K26" s="48"/>
      <c r="L26"/>
      <c r="M26"/>
      <c r="N26"/>
      <c r="O26"/>
      <c r="P26"/>
      <c r="Q26"/>
      <c r="R26" s="42"/>
      <c r="S26"/>
      <c r="T26"/>
    </row>
    <row r="27" spans="2:20" ht="20.100000000000001" customHeight="1" x14ac:dyDescent="0.25">
      <c r="B27" s="928" t="s">
        <v>388</v>
      </c>
      <c r="C27" s="929"/>
      <c r="D27" s="929"/>
      <c r="E27" s="929"/>
      <c r="F27" s="930"/>
      <c r="G27" s="111">
        <v>0</v>
      </c>
      <c r="H27" s="323" t="s">
        <v>43</v>
      </c>
      <c r="I27" s="167">
        <v>0</v>
      </c>
      <c r="K27" s="48"/>
      <c r="L27"/>
      <c r="M27"/>
      <c r="N27"/>
      <c r="O27"/>
      <c r="P27"/>
      <c r="Q27"/>
      <c r="R27" s="42"/>
      <c r="S27"/>
      <c r="T27"/>
    </row>
    <row r="28" spans="2:20" ht="9.9499999999999993" customHeight="1" thickBot="1" x14ac:dyDescent="0.3">
      <c r="B28" s="105"/>
      <c r="C28" s="613"/>
      <c r="D28" s="929"/>
      <c r="E28" s="929"/>
      <c r="F28" s="929"/>
      <c r="G28" s="240"/>
      <c r="H28" s="240"/>
      <c r="I28" s="37"/>
      <c r="K28" s="48"/>
      <c r="L28"/>
      <c r="M28"/>
      <c r="N28"/>
      <c r="O28"/>
      <c r="P28"/>
      <c r="Q28"/>
      <c r="R28" s="42"/>
      <c r="S28"/>
      <c r="T28"/>
    </row>
    <row r="29" spans="2:20" ht="20.100000000000001" customHeight="1" thickBot="1" x14ac:dyDescent="0.3">
      <c r="B29" s="888" t="s">
        <v>341</v>
      </c>
      <c r="C29" s="745"/>
      <c r="D29" s="745"/>
      <c r="E29" s="745"/>
      <c r="F29" s="745"/>
      <c r="G29" s="284">
        <f>SUM(G15:G27)</f>
        <v>0</v>
      </c>
      <c r="I29" s="284">
        <f>SUM(I15:I27)</f>
        <v>0</v>
      </c>
      <c r="K29" s="48"/>
      <c r="L29"/>
      <c r="M29"/>
      <c r="N29"/>
      <c r="O29"/>
      <c r="P29"/>
      <c r="Q29"/>
      <c r="R29" s="42"/>
      <c r="S29"/>
      <c r="T29"/>
    </row>
    <row r="30" spans="2:20" ht="9.9499999999999993" customHeight="1" x14ac:dyDescent="0.25">
      <c r="B30" s="168"/>
      <c r="C30" s="109"/>
      <c r="D30" s="109"/>
      <c r="E30" s="109"/>
      <c r="F30" s="109"/>
      <c r="G30" s="163"/>
      <c r="I30" s="169"/>
      <c r="K30" s="48"/>
      <c r="L30"/>
      <c r="M30"/>
      <c r="N30"/>
      <c r="O30"/>
      <c r="P30"/>
      <c r="Q30"/>
      <c r="R30" s="42"/>
      <c r="S30"/>
      <c r="T30"/>
    </row>
    <row r="31" spans="2:20" ht="20.100000000000001" customHeight="1" x14ac:dyDescent="0.25">
      <c r="B31" s="944" t="s">
        <v>389</v>
      </c>
      <c r="C31" s="945"/>
      <c r="D31" s="945"/>
      <c r="E31" s="945"/>
      <c r="F31" s="946"/>
      <c r="G31" s="112">
        <v>1</v>
      </c>
      <c r="H31" s="155"/>
      <c r="I31" s="170">
        <v>1</v>
      </c>
      <c r="K31" s="48"/>
      <c r="L31"/>
      <c r="M31"/>
      <c r="N31"/>
      <c r="O31"/>
      <c r="P31"/>
      <c r="Q31"/>
      <c r="R31" s="42"/>
      <c r="S31"/>
      <c r="T31"/>
    </row>
    <row r="32" spans="2:20" ht="9.9499999999999993" customHeight="1" x14ac:dyDescent="0.25">
      <c r="B32" s="105"/>
      <c r="C32" s="878" t="s">
        <v>2</v>
      </c>
      <c r="D32" s="878"/>
      <c r="E32" s="878"/>
      <c r="F32" s="878"/>
      <c r="G32" s="155"/>
      <c r="H32" s="155"/>
      <c r="I32" s="37"/>
      <c r="K32" s="48"/>
      <c r="L32"/>
      <c r="M32"/>
      <c r="N32"/>
      <c r="O32"/>
      <c r="P32"/>
      <c r="Q32"/>
      <c r="R32" s="42"/>
      <c r="S32"/>
      <c r="T32"/>
    </row>
    <row r="33" spans="2:20" ht="20.100000000000001" customHeight="1" x14ac:dyDescent="0.25">
      <c r="B33" s="612" t="s">
        <v>351</v>
      </c>
      <c r="C33" s="613"/>
      <c r="D33" s="613"/>
      <c r="E33" s="613"/>
      <c r="F33" s="763"/>
      <c r="G33" s="104">
        <v>0</v>
      </c>
      <c r="H33" s="240"/>
      <c r="I33" s="166">
        <v>0</v>
      </c>
      <c r="K33" s="48"/>
      <c r="L33"/>
      <c r="M33"/>
      <c r="N33"/>
      <c r="O33"/>
      <c r="P33"/>
      <c r="Q33"/>
      <c r="R33" s="42"/>
      <c r="S33"/>
      <c r="T33"/>
    </row>
    <row r="34" spans="2:20" ht="3.95" customHeight="1" thickBot="1" x14ac:dyDescent="0.3">
      <c r="B34" s="483"/>
      <c r="C34" s="484"/>
      <c r="D34" s="484"/>
      <c r="E34" s="484"/>
      <c r="F34" s="485"/>
      <c r="G34" s="486"/>
      <c r="H34" s="240"/>
      <c r="I34" s="487"/>
      <c r="K34" s="48"/>
      <c r="L34"/>
      <c r="M34"/>
      <c r="N34"/>
      <c r="O34"/>
      <c r="P34"/>
      <c r="Q34"/>
      <c r="R34" s="42"/>
      <c r="S34"/>
      <c r="T34"/>
    </row>
    <row r="35" spans="2:20" ht="20.100000000000001" customHeight="1" thickBot="1" x14ac:dyDescent="0.3">
      <c r="B35" s="888" t="s">
        <v>274</v>
      </c>
      <c r="C35" s="745"/>
      <c r="D35" s="745"/>
      <c r="E35" s="745"/>
      <c r="F35" s="745"/>
      <c r="G35" s="293">
        <f>(G29*G31)+G33</f>
        <v>0</v>
      </c>
      <c r="H35" s="99"/>
      <c r="I35" s="293">
        <f>(I29*I31)+I33</f>
        <v>0</v>
      </c>
      <c r="K35" s="48"/>
      <c r="L35"/>
      <c r="M35"/>
      <c r="N35"/>
      <c r="O35"/>
      <c r="P35"/>
      <c r="Q35"/>
      <c r="R35" s="42"/>
      <c r="S35"/>
      <c r="T35"/>
    </row>
    <row r="36" spans="2:20" ht="9.9499999999999993" customHeight="1" thickBot="1" x14ac:dyDescent="0.3">
      <c r="B36" s="105"/>
      <c r="C36" s="135"/>
      <c r="D36" s="135"/>
      <c r="E36" s="135"/>
      <c r="F36" s="135"/>
      <c r="G36" s="54"/>
      <c r="H36" s="99"/>
      <c r="I36" s="171" t="s">
        <v>2</v>
      </c>
      <c r="K36" s="48"/>
      <c r="L36"/>
      <c r="M36"/>
      <c r="N36"/>
      <c r="O36"/>
      <c r="P36"/>
      <c r="Q36"/>
      <c r="R36" s="42"/>
      <c r="S36"/>
      <c r="T36"/>
    </row>
    <row r="37" spans="2:20" ht="20.100000000000001" customHeight="1" thickBot="1" x14ac:dyDescent="0.3">
      <c r="B37" s="105"/>
      <c r="C37" s="135"/>
      <c r="D37" s="135"/>
      <c r="E37" s="135"/>
      <c r="G37" s="293">
        <f>G35/12</f>
        <v>0</v>
      </c>
      <c r="H37" s="23" t="s">
        <v>24</v>
      </c>
      <c r="I37" s="293">
        <f>I35/12</f>
        <v>0</v>
      </c>
      <c r="K37" s="48"/>
      <c r="L37"/>
      <c r="M37"/>
      <c r="N37"/>
      <c r="O37"/>
      <c r="P37"/>
      <c r="Q37"/>
      <c r="R37" s="42"/>
      <c r="S37"/>
      <c r="T37"/>
    </row>
    <row r="38" spans="2:20" customFormat="1" ht="9.9499999999999993" customHeight="1" thickBot="1" x14ac:dyDescent="0.3">
      <c r="B38" s="48"/>
      <c r="I38" s="42"/>
      <c r="K38" s="48"/>
      <c r="R38" s="42"/>
    </row>
    <row r="39" spans="2:20" customFormat="1" ht="20.100000000000001" customHeight="1" thickBot="1" x14ac:dyDescent="0.3">
      <c r="B39" s="5"/>
      <c r="E39" s="927" t="s">
        <v>390</v>
      </c>
      <c r="F39" s="927"/>
      <c r="G39" s="294">
        <f>(G35+I35)/24</f>
        <v>0</v>
      </c>
      <c r="H39" s="161"/>
      <c r="I39" s="42"/>
      <c r="K39" s="48"/>
      <c r="R39" s="42"/>
    </row>
    <row r="40" spans="2:20" customFormat="1" ht="20.100000000000001" customHeight="1" thickBot="1" x14ac:dyDescent="0.3">
      <c r="B40" s="48"/>
      <c r="G40" s="931" t="s">
        <v>391</v>
      </c>
      <c r="H40" s="932"/>
      <c r="I40" s="183">
        <v>0</v>
      </c>
      <c r="K40" s="48"/>
      <c r="R40" s="42"/>
    </row>
    <row r="41" spans="2:20" customFormat="1" ht="9.75" customHeight="1" thickBot="1" x14ac:dyDescent="0.3">
      <c r="B41" s="48"/>
      <c r="G41" s="241"/>
      <c r="H41" s="241"/>
      <c r="I41" s="242"/>
      <c r="K41" s="48"/>
      <c r="R41" s="42"/>
    </row>
    <row r="42" spans="2:20" ht="20.100000000000001" customHeight="1" thickBot="1" x14ac:dyDescent="0.3">
      <c r="B42" s="545" t="s">
        <v>49</v>
      </c>
      <c r="C42" s="546"/>
      <c r="D42" s="546"/>
      <c r="E42" s="546"/>
      <c r="F42" s="546"/>
      <c r="G42" s="546"/>
      <c r="H42" s="546"/>
      <c r="I42" s="547"/>
      <c r="K42" s="48"/>
      <c r="L42"/>
      <c r="M42"/>
      <c r="N42"/>
      <c r="O42"/>
      <c r="P42"/>
      <c r="Q42"/>
      <c r="R42" s="42"/>
      <c r="S42"/>
      <c r="T42"/>
    </row>
    <row r="43" spans="2:20" ht="15" customHeight="1" x14ac:dyDescent="0.25">
      <c r="B43" s="933"/>
      <c r="C43" s="934"/>
      <c r="D43" s="934"/>
      <c r="E43" s="934"/>
      <c r="F43" s="934"/>
      <c r="G43" s="934"/>
      <c r="H43" s="934"/>
      <c r="I43" s="935"/>
      <c r="K43" s="48"/>
      <c r="L43"/>
      <c r="M43"/>
      <c r="N43"/>
      <c r="O43"/>
      <c r="P43"/>
      <c r="Q43"/>
      <c r="R43" s="42"/>
      <c r="S43"/>
      <c r="T43"/>
    </row>
    <row r="44" spans="2:20" ht="15" customHeight="1" x14ac:dyDescent="0.25">
      <c r="B44" s="936"/>
      <c r="C44" s="937"/>
      <c r="D44" s="937"/>
      <c r="E44" s="937"/>
      <c r="F44" s="937"/>
      <c r="G44" s="937"/>
      <c r="H44" s="937"/>
      <c r="I44" s="938"/>
      <c r="K44" s="48"/>
      <c r="L44"/>
      <c r="M44"/>
      <c r="N44"/>
      <c r="O44"/>
      <c r="P44"/>
      <c r="Q44"/>
      <c r="R44" s="42"/>
      <c r="S44"/>
      <c r="T44"/>
    </row>
    <row r="45" spans="2:20" ht="15" customHeight="1" x14ac:dyDescent="0.25">
      <c r="B45" s="936"/>
      <c r="C45" s="937"/>
      <c r="D45" s="937"/>
      <c r="E45" s="937"/>
      <c r="F45" s="937"/>
      <c r="G45" s="937"/>
      <c r="H45" s="937"/>
      <c r="I45" s="938"/>
      <c r="K45" s="48"/>
      <c r="L45"/>
      <c r="M45"/>
      <c r="N45"/>
      <c r="O45"/>
      <c r="P45"/>
      <c r="Q45"/>
      <c r="R45" s="42"/>
      <c r="S45"/>
      <c r="T45"/>
    </row>
    <row r="46" spans="2:20" ht="15" customHeight="1" x14ac:dyDescent="0.25">
      <c r="B46" s="936"/>
      <c r="C46" s="937"/>
      <c r="D46" s="937"/>
      <c r="E46" s="937"/>
      <c r="F46" s="937"/>
      <c r="G46" s="937"/>
      <c r="H46" s="937"/>
      <c r="I46" s="938"/>
      <c r="K46" s="48"/>
      <c r="L46"/>
      <c r="M46"/>
      <c r="N46"/>
      <c r="O46"/>
      <c r="P46"/>
      <c r="Q46"/>
      <c r="R46" s="42"/>
      <c r="S46"/>
      <c r="T46"/>
    </row>
    <row r="47" spans="2:20" ht="15" customHeight="1" x14ac:dyDescent="0.25">
      <c r="B47" s="936"/>
      <c r="C47" s="937"/>
      <c r="D47" s="937"/>
      <c r="E47" s="937"/>
      <c r="F47" s="937"/>
      <c r="G47" s="937"/>
      <c r="H47" s="937"/>
      <c r="I47" s="938"/>
      <c r="K47" s="48"/>
      <c r="L47"/>
      <c r="M47"/>
      <c r="N47"/>
      <c r="O47"/>
      <c r="P47"/>
      <c r="Q47"/>
      <c r="R47" s="42"/>
      <c r="S47"/>
      <c r="T47"/>
    </row>
    <row r="48" spans="2:20" ht="15" customHeight="1" thickBot="1" x14ac:dyDescent="0.3">
      <c r="B48" s="939"/>
      <c r="C48" s="940"/>
      <c r="D48" s="940"/>
      <c r="E48" s="940"/>
      <c r="F48" s="940"/>
      <c r="G48" s="940"/>
      <c r="H48" s="940"/>
      <c r="I48" s="941"/>
      <c r="K48" s="48"/>
      <c r="L48"/>
      <c r="M48"/>
      <c r="N48"/>
      <c r="O48"/>
      <c r="P48"/>
      <c r="Q48"/>
      <c r="R48" s="42"/>
      <c r="S48"/>
      <c r="T48"/>
    </row>
    <row r="49" spans="2:18" customFormat="1" ht="20.100000000000001" customHeight="1" x14ac:dyDescent="0.25">
      <c r="B49" s="567" t="s">
        <v>245</v>
      </c>
      <c r="C49" s="568"/>
      <c r="D49" s="568"/>
      <c r="E49" s="568"/>
      <c r="F49" s="568"/>
      <c r="G49" s="568"/>
      <c r="H49" s="568"/>
      <c r="I49" s="569"/>
      <c r="K49" s="48"/>
      <c r="R49" s="42"/>
    </row>
    <row r="50" spans="2:18" customFormat="1" ht="20.100000000000001" customHeight="1" x14ac:dyDescent="0.25">
      <c r="B50" s="570"/>
      <c r="C50" s="571"/>
      <c r="D50" s="571"/>
      <c r="E50" s="571"/>
      <c r="F50" s="571"/>
      <c r="G50" s="571"/>
      <c r="H50" s="571"/>
      <c r="I50" s="572"/>
      <c r="K50" s="48"/>
      <c r="R50" s="42"/>
    </row>
    <row r="51" spans="2:18" customFormat="1" ht="20.100000000000001" customHeight="1" x14ac:dyDescent="0.25">
      <c r="B51" s="570"/>
      <c r="C51" s="571"/>
      <c r="D51" s="571"/>
      <c r="E51" s="571"/>
      <c r="F51" s="571"/>
      <c r="G51" s="571"/>
      <c r="H51" s="571"/>
      <c r="I51" s="572"/>
      <c r="K51" s="48"/>
      <c r="R51" s="42"/>
    </row>
    <row r="52" spans="2:18" customFormat="1" ht="20.100000000000001" customHeight="1" thickBot="1" x14ac:dyDescent="0.3">
      <c r="B52" s="573"/>
      <c r="C52" s="574"/>
      <c r="D52" s="574"/>
      <c r="E52" s="574"/>
      <c r="F52" s="574"/>
      <c r="G52" s="574"/>
      <c r="H52" s="574"/>
      <c r="I52" s="575"/>
      <c r="K52" s="48"/>
      <c r="R52" s="42"/>
    </row>
    <row r="53" spans="2:18" customFormat="1" ht="9.9499999999999993" customHeight="1" x14ac:dyDescent="0.25">
      <c r="B53" s="5"/>
      <c r="C53" s="3"/>
      <c r="D53" s="3"/>
      <c r="E53" s="3"/>
      <c r="F53" s="3"/>
      <c r="G53" s="3"/>
      <c r="H53" s="161"/>
      <c r="I53" s="4"/>
      <c r="K53" s="48"/>
      <c r="R53" s="42"/>
    </row>
    <row r="54" spans="2:18" customFormat="1" ht="20.100000000000001" customHeight="1" x14ac:dyDescent="0.25">
      <c r="B54" s="5"/>
      <c r="C54" s="564" t="s">
        <v>378</v>
      </c>
      <c r="D54" s="942"/>
      <c r="E54" s="836" t="s">
        <v>2</v>
      </c>
      <c r="F54" s="837"/>
      <c r="G54" s="837"/>
      <c r="H54" s="837"/>
      <c r="I54" s="919"/>
      <c r="K54" s="48"/>
      <c r="R54" s="42"/>
    </row>
    <row r="55" spans="2:18" customFormat="1" ht="9.9499999999999993" customHeight="1" x14ac:dyDescent="0.25">
      <c r="B55" s="5"/>
      <c r="C55" s="107"/>
      <c r="D55" s="107"/>
      <c r="E55" s="3"/>
      <c r="F55" s="3"/>
      <c r="G55" s="3"/>
      <c r="H55" s="161"/>
      <c r="I55" s="4"/>
      <c r="K55" s="48"/>
      <c r="R55" s="42"/>
    </row>
    <row r="56" spans="2:18" customFormat="1" ht="20.100000000000001" customHeight="1" x14ac:dyDescent="0.25">
      <c r="B56" s="5"/>
      <c r="C56" s="564" t="s">
        <v>64</v>
      </c>
      <c r="D56" s="942"/>
      <c r="E56" s="836"/>
      <c r="F56" s="837"/>
      <c r="G56" s="837"/>
      <c r="H56" s="837"/>
      <c r="I56" s="919"/>
      <c r="K56" s="48"/>
      <c r="R56" s="42"/>
    </row>
    <row r="57" spans="2:18" customFormat="1" ht="9.9499999999999993" customHeight="1" x14ac:dyDescent="0.25">
      <c r="B57" s="168"/>
      <c r="C57" s="109"/>
      <c r="D57" s="237"/>
      <c r="E57" s="236"/>
      <c r="F57" s="236"/>
      <c r="G57" s="236"/>
      <c r="H57" s="236"/>
      <c r="I57" s="238"/>
      <c r="K57" s="48"/>
      <c r="R57" s="42"/>
    </row>
    <row r="58" spans="2:18" customFormat="1" ht="20.100000000000001" customHeight="1" x14ac:dyDescent="0.25">
      <c r="B58" s="624" t="s">
        <v>292</v>
      </c>
      <c r="C58" s="576"/>
      <c r="D58" s="576"/>
      <c r="E58" s="576"/>
      <c r="F58" s="576"/>
      <c r="G58" s="576"/>
      <c r="H58" s="576"/>
      <c r="I58" s="625"/>
      <c r="K58" s="48"/>
      <c r="R58" s="42"/>
    </row>
    <row r="59" spans="2:18" customFormat="1" ht="9.9499999999999993" customHeight="1" x14ac:dyDescent="0.25">
      <c r="B59" s="192"/>
      <c r="C59" s="99"/>
      <c r="D59" s="99"/>
      <c r="E59" s="99"/>
      <c r="F59" s="99"/>
      <c r="G59" s="99"/>
      <c r="H59" s="99"/>
      <c r="I59" s="193"/>
      <c r="K59" s="48"/>
      <c r="R59" s="42"/>
    </row>
    <row r="60" spans="2:18" customFormat="1" ht="20.100000000000001" customHeight="1" x14ac:dyDescent="0.25">
      <c r="B60" s="190"/>
      <c r="C60" s="239"/>
      <c r="D60" s="35"/>
      <c r="E60" s="35"/>
      <c r="F60" s="99" t="s">
        <v>62</v>
      </c>
      <c r="G60" s="159"/>
      <c r="H60" s="56"/>
      <c r="I60" s="182"/>
      <c r="K60" s="48"/>
      <c r="R60" s="42"/>
    </row>
    <row r="61" spans="2:18" customFormat="1" ht="9.9499999999999993" customHeight="1" x14ac:dyDescent="0.25">
      <c r="B61" s="190"/>
      <c r="C61" s="239"/>
      <c r="D61" s="35"/>
      <c r="E61" s="35"/>
      <c r="F61" s="35"/>
      <c r="G61" s="35"/>
      <c r="H61" s="56"/>
      <c r="I61" s="37"/>
      <c r="K61" s="48"/>
      <c r="R61" s="42"/>
    </row>
    <row r="62" spans="2:18" customFormat="1" ht="20.100000000000001" customHeight="1" x14ac:dyDescent="0.25">
      <c r="B62" s="928" t="s">
        <v>380</v>
      </c>
      <c r="C62" s="929"/>
      <c r="D62" s="929"/>
      <c r="E62" s="929"/>
      <c r="F62" s="930"/>
      <c r="G62" s="70">
        <v>0</v>
      </c>
      <c r="H62" s="56"/>
      <c r="I62" s="164">
        <v>0</v>
      </c>
      <c r="K62" s="48"/>
      <c r="R62" s="42"/>
    </row>
    <row r="63" spans="2:18" customFormat="1" ht="20.100000000000001" customHeight="1" x14ac:dyDescent="0.25">
      <c r="B63" s="928" t="s">
        <v>381</v>
      </c>
      <c r="C63" s="929"/>
      <c r="D63" s="929"/>
      <c r="E63" s="929"/>
      <c r="F63" s="930"/>
      <c r="G63" s="110">
        <v>0</v>
      </c>
      <c r="H63" s="334" t="s">
        <v>43</v>
      </c>
      <c r="I63" s="165">
        <v>0</v>
      </c>
      <c r="K63" s="48"/>
      <c r="R63" s="42"/>
    </row>
    <row r="64" spans="2:18" customFormat="1" ht="20.100000000000001" customHeight="1" x14ac:dyDescent="0.25">
      <c r="B64" s="928" t="s">
        <v>382</v>
      </c>
      <c r="C64" s="929"/>
      <c r="D64" s="929"/>
      <c r="E64" s="929"/>
      <c r="F64" s="930"/>
      <c r="G64" s="70">
        <v>0</v>
      </c>
      <c r="H64" s="481" t="s">
        <v>457</v>
      </c>
      <c r="I64" s="164">
        <v>0</v>
      </c>
      <c r="K64" s="48"/>
      <c r="R64" s="42"/>
    </row>
    <row r="65" spans="2:18" customFormat="1" ht="20.100000000000001" customHeight="1" x14ac:dyDescent="0.25">
      <c r="B65" s="928" t="s">
        <v>383</v>
      </c>
      <c r="C65" s="929"/>
      <c r="D65" s="929"/>
      <c r="E65" s="929"/>
      <c r="F65" s="930"/>
      <c r="G65" s="70">
        <v>0</v>
      </c>
      <c r="H65" s="482" t="s">
        <v>289</v>
      </c>
      <c r="I65" s="164">
        <v>0</v>
      </c>
      <c r="K65" s="48"/>
      <c r="R65" s="42"/>
    </row>
    <row r="66" spans="2:18" customFormat="1" ht="20.100000000000001" customHeight="1" x14ac:dyDescent="0.25">
      <c r="B66" s="612" t="s">
        <v>384</v>
      </c>
      <c r="C66" s="613"/>
      <c r="D66" s="613"/>
      <c r="E66" s="613"/>
      <c r="F66" s="763"/>
      <c r="G66" s="104">
        <v>0</v>
      </c>
      <c r="H66" s="240"/>
      <c r="I66" s="166">
        <v>0</v>
      </c>
      <c r="K66" s="48"/>
      <c r="R66" s="42"/>
    </row>
    <row r="67" spans="2:18" customFormat="1" ht="20.100000000000001" customHeight="1" x14ac:dyDescent="0.25">
      <c r="B67" s="928" t="s">
        <v>385</v>
      </c>
      <c r="C67" s="929"/>
      <c r="D67" s="929"/>
      <c r="E67" s="929"/>
      <c r="F67" s="930"/>
      <c r="G67" s="104">
        <v>0</v>
      </c>
      <c r="H67" s="240"/>
      <c r="I67" s="166">
        <v>0</v>
      </c>
      <c r="K67" s="48"/>
      <c r="R67" s="42"/>
    </row>
    <row r="68" spans="2:18" customFormat="1" ht="20.100000000000001" customHeight="1" x14ac:dyDescent="0.25">
      <c r="B68" s="928" t="s">
        <v>386</v>
      </c>
      <c r="C68" s="929"/>
      <c r="D68" s="929"/>
      <c r="E68" s="929"/>
      <c r="F68" s="930"/>
      <c r="G68" s="104">
        <v>0</v>
      </c>
      <c r="H68" s="240"/>
      <c r="I68" s="166">
        <v>0</v>
      </c>
      <c r="K68" s="48"/>
      <c r="R68" s="42"/>
    </row>
    <row r="69" spans="2:18" customFormat="1" ht="20.100000000000001" customHeight="1" x14ac:dyDescent="0.25">
      <c r="B69" s="928" t="s">
        <v>387</v>
      </c>
      <c r="C69" s="929"/>
      <c r="D69" s="929"/>
      <c r="E69" s="929"/>
      <c r="F69" s="930"/>
      <c r="G69" s="104">
        <v>0</v>
      </c>
      <c r="H69" s="240"/>
      <c r="I69" s="166">
        <v>0</v>
      </c>
      <c r="K69" s="48"/>
      <c r="R69" s="42"/>
    </row>
    <row r="70" spans="2:18" customFormat="1" ht="20.100000000000001" customHeight="1" x14ac:dyDescent="0.25">
      <c r="B70" s="612" t="s">
        <v>45</v>
      </c>
      <c r="C70" s="613"/>
      <c r="D70" s="613"/>
      <c r="E70" s="613"/>
      <c r="F70" s="763"/>
      <c r="G70" s="111">
        <v>0</v>
      </c>
      <c r="H70" s="334" t="s">
        <v>43</v>
      </c>
      <c r="I70" s="167">
        <v>0</v>
      </c>
      <c r="K70" s="48"/>
      <c r="R70" s="42"/>
    </row>
    <row r="71" spans="2:18" customFormat="1" ht="15" customHeight="1" x14ac:dyDescent="0.25">
      <c r="B71" s="925" t="s">
        <v>246</v>
      </c>
      <c r="C71" s="943"/>
      <c r="D71" s="943"/>
      <c r="E71" s="943"/>
      <c r="F71" s="943"/>
      <c r="G71" s="240" t="s">
        <v>2</v>
      </c>
      <c r="H71" s="240"/>
      <c r="I71" s="37"/>
      <c r="K71" s="48"/>
      <c r="R71" s="42"/>
    </row>
    <row r="72" spans="2:18" customFormat="1" ht="20.100000000000001" customHeight="1" x14ac:dyDescent="0.25">
      <c r="B72" s="612" t="s">
        <v>247</v>
      </c>
      <c r="C72" s="613"/>
      <c r="D72" s="613"/>
      <c r="E72" s="613"/>
      <c r="F72" s="763"/>
      <c r="G72" s="111">
        <v>0</v>
      </c>
      <c r="H72" s="334" t="s">
        <v>43</v>
      </c>
      <c r="I72" s="167">
        <v>0</v>
      </c>
      <c r="K72" s="48"/>
      <c r="R72" s="42"/>
    </row>
    <row r="73" spans="2:18" customFormat="1" ht="15" customHeight="1" x14ac:dyDescent="0.25">
      <c r="B73" s="925" t="s">
        <v>347</v>
      </c>
      <c r="C73" s="943"/>
      <c r="D73" s="943"/>
      <c r="E73" s="943"/>
      <c r="F73" s="943"/>
      <c r="G73" s="240" t="s">
        <v>2</v>
      </c>
      <c r="H73" s="219"/>
      <c r="I73" s="37"/>
      <c r="K73" s="48"/>
      <c r="R73" s="42"/>
    </row>
    <row r="74" spans="2:18" customFormat="1" ht="20.100000000000001" customHeight="1" x14ac:dyDescent="0.25">
      <c r="B74" s="928" t="s">
        <v>388</v>
      </c>
      <c r="C74" s="929"/>
      <c r="D74" s="929"/>
      <c r="E74" s="929"/>
      <c r="F74" s="930"/>
      <c r="G74" s="111">
        <v>0</v>
      </c>
      <c r="H74" s="323" t="s">
        <v>43</v>
      </c>
      <c r="I74" s="167">
        <v>0</v>
      </c>
      <c r="K74" s="48"/>
      <c r="R74" s="42"/>
    </row>
    <row r="75" spans="2:18" customFormat="1" ht="9.9499999999999993" customHeight="1" thickBot="1" x14ac:dyDescent="0.3">
      <c r="B75" s="105"/>
      <c r="C75" s="613"/>
      <c r="D75" s="929"/>
      <c r="E75" s="929"/>
      <c r="F75" s="929"/>
      <c r="G75" s="240"/>
      <c r="H75" s="240"/>
      <c r="I75" s="37"/>
      <c r="K75" s="48"/>
      <c r="R75" s="42"/>
    </row>
    <row r="76" spans="2:18" customFormat="1" ht="20.100000000000001" customHeight="1" thickBot="1" x14ac:dyDescent="0.3">
      <c r="B76" s="888" t="s">
        <v>341</v>
      </c>
      <c r="C76" s="745"/>
      <c r="D76" s="745"/>
      <c r="E76" s="745"/>
      <c r="F76" s="745"/>
      <c r="G76" s="284">
        <f>SUM(G62:G74)</f>
        <v>0</v>
      </c>
      <c r="H76" s="161"/>
      <c r="I76" s="284">
        <f>SUM(I62:I74)</f>
        <v>0</v>
      </c>
      <c r="K76" s="48"/>
      <c r="R76" s="42"/>
    </row>
    <row r="77" spans="2:18" customFormat="1" ht="9.9499999999999993" customHeight="1" x14ac:dyDescent="0.25">
      <c r="B77" s="168"/>
      <c r="C77" s="109"/>
      <c r="D77" s="109"/>
      <c r="E77" s="109"/>
      <c r="F77" s="109"/>
      <c r="G77" s="163"/>
      <c r="H77" s="161"/>
      <c r="I77" s="169"/>
      <c r="K77" s="48"/>
      <c r="R77" s="42"/>
    </row>
    <row r="78" spans="2:18" customFormat="1" ht="20.100000000000001" customHeight="1" x14ac:dyDescent="0.25">
      <c r="B78" s="944" t="s">
        <v>389</v>
      </c>
      <c r="C78" s="945"/>
      <c r="D78" s="945"/>
      <c r="E78" s="945"/>
      <c r="F78" s="946"/>
      <c r="G78" s="112">
        <v>1</v>
      </c>
      <c r="H78" s="155"/>
      <c r="I78" s="170">
        <v>1</v>
      </c>
      <c r="K78" s="48"/>
      <c r="R78" s="42"/>
    </row>
    <row r="79" spans="2:18" customFormat="1" ht="9.9499999999999993" customHeight="1" x14ac:dyDescent="0.25">
      <c r="B79" s="105"/>
      <c r="C79" s="878" t="s">
        <v>2</v>
      </c>
      <c r="D79" s="878"/>
      <c r="E79" s="878"/>
      <c r="F79" s="878"/>
      <c r="G79" s="155"/>
      <c r="H79" s="155"/>
      <c r="I79" s="37"/>
      <c r="K79" s="48"/>
      <c r="R79" s="42"/>
    </row>
    <row r="80" spans="2:18" customFormat="1" ht="20.100000000000001" customHeight="1" x14ac:dyDescent="0.25">
      <c r="B80" s="612" t="s">
        <v>351</v>
      </c>
      <c r="C80" s="613"/>
      <c r="D80" s="613"/>
      <c r="E80" s="613"/>
      <c r="F80" s="763"/>
      <c r="G80" s="104">
        <v>0</v>
      </c>
      <c r="H80" s="240"/>
      <c r="I80" s="166">
        <v>0</v>
      </c>
      <c r="K80" s="48"/>
      <c r="R80" s="42"/>
    </row>
    <row r="81" spans="2:18" customFormat="1" ht="3.95" customHeight="1" thickBot="1" x14ac:dyDescent="0.3">
      <c r="B81" s="483"/>
      <c r="C81" s="484"/>
      <c r="D81" s="484"/>
      <c r="E81" s="484"/>
      <c r="F81" s="485"/>
      <c r="G81" s="486"/>
      <c r="H81" s="240"/>
      <c r="I81" s="487"/>
      <c r="K81" s="48"/>
      <c r="R81" s="42"/>
    </row>
    <row r="82" spans="2:18" customFormat="1" ht="20.100000000000001" customHeight="1" thickBot="1" x14ac:dyDescent="0.3">
      <c r="B82" s="888" t="s">
        <v>274</v>
      </c>
      <c r="C82" s="745"/>
      <c r="D82" s="745"/>
      <c r="E82" s="745"/>
      <c r="F82" s="745"/>
      <c r="G82" s="293">
        <f>(G76*G78)+G80</f>
        <v>0</v>
      </c>
      <c r="H82" s="99"/>
      <c r="I82" s="293">
        <f>(I76*I78)+I80</f>
        <v>0</v>
      </c>
      <c r="K82" s="48"/>
      <c r="R82" s="42"/>
    </row>
    <row r="83" spans="2:18" customFormat="1" ht="9.9499999999999993" customHeight="1" thickBot="1" x14ac:dyDescent="0.3">
      <c r="B83" s="105"/>
      <c r="C83" s="135"/>
      <c r="D83" s="135"/>
      <c r="E83" s="135"/>
      <c r="F83" s="135"/>
      <c r="G83" s="54"/>
      <c r="H83" s="99"/>
      <c r="I83" s="171" t="s">
        <v>2</v>
      </c>
      <c r="K83" s="98"/>
      <c r="L83" s="62"/>
      <c r="M83" s="62"/>
      <c r="N83" s="62"/>
      <c r="O83" s="62"/>
      <c r="P83" s="62"/>
      <c r="Q83" s="62"/>
      <c r="R83" s="63"/>
    </row>
    <row r="84" spans="2:18" customFormat="1" ht="20.100000000000001" customHeight="1" thickBot="1" x14ac:dyDescent="0.3">
      <c r="B84" s="105"/>
      <c r="C84" s="135"/>
      <c r="D84" s="135"/>
      <c r="E84" s="135"/>
      <c r="F84" s="3"/>
      <c r="G84" s="293">
        <f>G82/12</f>
        <v>0</v>
      </c>
      <c r="H84" s="23" t="s">
        <v>24</v>
      </c>
      <c r="I84" s="293">
        <f>I82/12</f>
        <v>0</v>
      </c>
    </row>
    <row r="85" spans="2:18" customFormat="1" ht="9.9499999999999993" customHeight="1" thickBot="1" x14ac:dyDescent="0.3">
      <c r="B85" s="48"/>
      <c r="I85" s="42"/>
    </row>
    <row r="86" spans="2:18" customFormat="1" ht="20.100000000000001" customHeight="1" thickBot="1" x14ac:dyDescent="0.3">
      <c r="B86" s="5"/>
      <c r="E86" s="927" t="s">
        <v>390</v>
      </c>
      <c r="F86" s="927"/>
      <c r="G86" s="294">
        <f>(G82+I82)/24</f>
        <v>0</v>
      </c>
      <c r="H86" s="161"/>
      <c r="I86" s="42"/>
    </row>
    <row r="87" spans="2:18" customFormat="1" ht="20.100000000000001" customHeight="1" thickBot="1" x14ac:dyDescent="0.3">
      <c r="B87" s="48"/>
      <c r="G87" s="931" t="s">
        <v>391</v>
      </c>
      <c r="H87" s="932"/>
      <c r="I87" s="183">
        <v>0</v>
      </c>
    </row>
    <row r="88" spans="2:18" customFormat="1" ht="9.75" customHeight="1" thickBot="1" x14ac:dyDescent="0.3">
      <c r="B88" s="48"/>
      <c r="G88" s="241"/>
      <c r="H88" s="241"/>
      <c r="I88" s="242"/>
    </row>
    <row r="89" spans="2:18" customFormat="1" ht="20.100000000000001" customHeight="1" thickBot="1" x14ac:dyDescent="0.3">
      <c r="B89" s="545" t="s">
        <v>49</v>
      </c>
      <c r="C89" s="546"/>
      <c r="D89" s="546"/>
      <c r="E89" s="546"/>
      <c r="F89" s="546"/>
      <c r="G89" s="546"/>
      <c r="H89" s="546"/>
      <c r="I89" s="547"/>
    </row>
    <row r="90" spans="2:18" customFormat="1" ht="15" customHeight="1" x14ac:dyDescent="0.25">
      <c r="B90" s="933"/>
      <c r="C90" s="934"/>
      <c r="D90" s="934"/>
      <c r="E90" s="934"/>
      <c r="F90" s="934"/>
      <c r="G90" s="934"/>
      <c r="H90" s="934"/>
      <c r="I90" s="935"/>
    </row>
    <row r="91" spans="2:18" customFormat="1" ht="15" customHeight="1" x14ac:dyDescent="0.25">
      <c r="B91" s="936"/>
      <c r="C91" s="937"/>
      <c r="D91" s="937"/>
      <c r="E91" s="937"/>
      <c r="F91" s="937"/>
      <c r="G91" s="937"/>
      <c r="H91" s="937"/>
      <c r="I91" s="938"/>
    </row>
    <row r="92" spans="2:18" customFormat="1" ht="15" customHeight="1" x14ac:dyDescent="0.25">
      <c r="B92" s="936"/>
      <c r="C92" s="937"/>
      <c r="D92" s="937"/>
      <c r="E92" s="937"/>
      <c r="F92" s="937"/>
      <c r="G92" s="937"/>
      <c r="H92" s="937"/>
      <c r="I92" s="938"/>
    </row>
    <row r="93" spans="2:18" customFormat="1" ht="15" customHeight="1" x14ac:dyDescent="0.25">
      <c r="B93" s="936"/>
      <c r="C93" s="937"/>
      <c r="D93" s="937"/>
      <c r="E93" s="937"/>
      <c r="F93" s="937"/>
      <c r="G93" s="937"/>
      <c r="H93" s="937"/>
      <c r="I93" s="938"/>
    </row>
    <row r="94" spans="2:18" customFormat="1" ht="15" customHeight="1" x14ac:dyDescent="0.25">
      <c r="B94" s="936"/>
      <c r="C94" s="937"/>
      <c r="D94" s="937"/>
      <c r="E94" s="937"/>
      <c r="F94" s="937"/>
      <c r="G94" s="937"/>
      <c r="H94" s="937"/>
      <c r="I94" s="938"/>
    </row>
    <row r="95" spans="2:18" customFormat="1" ht="15" customHeight="1" thickBot="1" x14ac:dyDescent="0.3">
      <c r="B95" s="939"/>
      <c r="C95" s="940"/>
      <c r="D95" s="940"/>
      <c r="E95" s="940"/>
      <c r="F95" s="940"/>
      <c r="G95" s="940"/>
      <c r="H95" s="940"/>
      <c r="I95" s="941"/>
    </row>
    <row r="96" spans="2:18" customFormat="1" ht="20.100000000000001" customHeight="1" x14ac:dyDescent="0.25"/>
    <row r="97" customFormat="1" ht="20.100000000000001" customHeight="1" x14ac:dyDescent="0.25"/>
    <row r="98" customFormat="1" ht="20.100000000000001" customHeight="1" x14ac:dyDescent="0.25"/>
    <row r="99" customFormat="1" ht="20.100000000000001" customHeight="1" x14ac:dyDescent="0.25"/>
    <row r="100" customFormat="1" ht="20.100000000000001" customHeight="1" x14ac:dyDescent="0.25"/>
    <row r="101" customFormat="1" ht="20.100000000000001" customHeight="1" x14ac:dyDescent="0.25"/>
    <row r="102" customFormat="1" ht="20.100000000000001" customHeight="1" x14ac:dyDescent="0.25"/>
    <row r="103" customFormat="1" ht="20.100000000000001" customHeight="1" x14ac:dyDescent="0.25"/>
    <row r="104" customFormat="1" ht="20.100000000000001" customHeight="1" x14ac:dyDescent="0.25"/>
    <row r="105" customFormat="1" ht="20.100000000000001" customHeight="1" x14ac:dyDescent="0.25"/>
    <row r="106" customFormat="1" ht="20.100000000000001" customHeight="1" x14ac:dyDescent="0.25"/>
    <row r="107" customFormat="1" ht="20.100000000000001" customHeight="1" x14ac:dyDescent="0.25"/>
    <row r="108" customFormat="1" ht="20.100000000000001" customHeight="1" x14ac:dyDescent="0.25"/>
    <row r="109" customFormat="1" ht="20.100000000000001" customHeight="1" x14ac:dyDescent="0.25"/>
    <row r="110" customFormat="1" ht="20.100000000000001" customHeight="1" x14ac:dyDescent="0.25"/>
    <row r="111" customFormat="1" ht="20.100000000000001" customHeight="1" x14ac:dyDescent="0.25"/>
    <row r="112" customFormat="1" ht="20.100000000000001" customHeight="1" x14ac:dyDescent="0.25"/>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row r="121" customFormat="1" ht="20.100000000000001" customHeight="1" x14ac:dyDescent="0.25"/>
    <row r="122" customFormat="1" ht="20.100000000000001" customHeight="1" x14ac:dyDescent="0.25"/>
    <row r="123" customFormat="1" ht="20.100000000000001" customHeight="1" x14ac:dyDescent="0.25"/>
    <row r="124" customFormat="1" ht="20.100000000000001" customHeight="1" x14ac:dyDescent="0.25"/>
    <row r="125" customFormat="1" ht="20.100000000000001" customHeight="1" x14ac:dyDescent="0.25"/>
    <row r="126" customFormat="1" ht="20.100000000000001" customHeight="1" x14ac:dyDescent="0.25"/>
    <row r="127" customFormat="1" ht="20.100000000000001" customHeight="1" x14ac:dyDescent="0.25"/>
    <row r="128" customFormat="1" ht="20.100000000000001" customHeight="1" x14ac:dyDescent="0.25"/>
    <row r="129" customFormat="1" ht="20.100000000000001" customHeight="1" x14ac:dyDescent="0.25"/>
    <row r="130" customFormat="1" ht="20.100000000000001" customHeight="1" x14ac:dyDescent="0.25"/>
    <row r="131" customFormat="1" ht="20.100000000000001" customHeight="1" x14ac:dyDescent="0.25"/>
    <row r="132" customFormat="1" ht="20.100000000000001" customHeight="1" x14ac:dyDescent="0.25"/>
    <row r="133" customFormat="1" ht="20.100000000000001" customHeight="1" x14ac:dyDescent="0.25"/>
    <row r="134" customFormat="1" ht="20.100000000000001" customHeight="1" x14ac:dyDescent="0.25"/>
    <row r="135" customFormat="1" ht="20.100000000000001" customHeight="1" x14ac:dyDescent="0.25"/>
    <row r="136" customFormat="1" ht="20.100000000000001" customHeight="1" x14ac:dyDescent="0.25"/>
    <row r="137" customFormat="1" ht="20.100000000000001" customHeight="1" x14ac:dyDescent="0.25"/>
    <row r="138" customFormat="1" ht="20.100000000000001" customHeight="1" x14ac:dyDescent="0.25"/>
    <row r="139" customFormat="1" ht="20.100000000000001" customHeight="1" x14ac:dyDescent="0.25"/>
    <row r="140" customFormat="1" ht="20.100000000000001" customHeight="1" x14ac:dyDescent="0.25"/>
    <row r="141" customFormat="1" ht="20.100000000000001" customHeight="1" x14ac:dyDescent="0.25"/>
    <row r="142" customFormat="1" ht="20.100000000000001" customHeight="1" x14ac:dyDescent="0.25"/>
    <row r="143" customFormat="1" ht="20.100000000000001" customHeight="1" x14ac:dyDescent="0.25"/>
    <row r="144" customFormat="1" ht="20.100000000000001" customHeight="1" x14ac:dyDescent="0.25"/>
    <row r="145" customFormat="1" ht="20.100000000000001" customHeight="1" x14ac:dyDescent="0.25"/>
  </sheetData>
  <sheetProtection algorithmName="SHA-512" hashValue="uvUoEAozDTG/vhk9kTRpC5nt/NicPqds2z6/zKVfLn7ydPxxXJskzwm2drQc3wwWFb1BFvUEgHBjF0qyDmoULw==" saltValue="M7eLWeFrAqC2o17XttCJeg==" spinCount="100000" sheet="1" objects="1" scenarios="1"/>
  <mergeCells count="58">
    <mergeCell ref="B71:F71"/>
    <mergeCell ref="B76:F76"/>
    <mergeCell ref="B78:F78"/>
    <mergeCell ref="C79:F79"/>
    <mergeCell ref="B69:F69"/>
    <mergeCell ref="B72:F72"/>
    <mergeCell ref="B73:F73"/>
    <mergeCell ref="B33:F33"/>
    <mergeCell ref="B29:F29"/>
    <mergeCell ref="B31:F31"/>
    <mergeCell ref="B90:I95"/>
    <mergeCell ref="B65:F65"/>
    <mergeCell ref="B66:F66"/>
    <mergeCell ref="B67:F67"/>
    <mergeCell ref="B68:F68"/>
    <mergeCell ref="B82:F82"/>
    <mergeCell ref="E86:F86"/>
    <mergeCell ref="G87:H87"/>
    <mergeCell ref="B89:I89"/>
    <mergeCell ref="B74:F74"/>
    <mergeCell ref="B80:F80"/>
    <mergeCell ref="C75:F75"/>
    <mergeCell ref="B70:F70"/>
    <mergeCell ref="C28:F28"/>
    <mergeCell ref="C32:F32"/>
    <mergeCell ref="B20:F20"/>
    <mergeCell ref="B21:F21"/>
    <mergeCell ref="B22:F22"/>
    <mergeCell ref="B23:F23"/>
    <mergeCell ref="B24:F24"/>
    <mergeCell ref="B25:F25"/>
    <mergeCell ref="B26:F26"/>
    <mergeCell ref="B27:F27"/>
    <mergeCell ref="B17:F17"/>
    <mergeCell ref="B18:F18"/>
    <mergeCell ref="B19:F19"/>
    <mergeCell ref="B2:I5"/>
    <mergeCell ref="E7:I7"/>
    <mergeCell ref="E9:I9"/>
    <mergeCell ref="B11:I11"/>
    <mergeCell ref="C7:D7"/>
    <mergeCell ref="C9:D9"/>
    <mergeCell ref="B15:F15"/>
    <mergeCell ref="B16:F16"/>
    <mergeCell ref="B35:F35"/>
    <mergeCell ref="E39:F39"/>
    <mergeCell ref="B64:F64"/>
    <mergeCell ref="E54:I54"/>
    <mergeCell ref="B42:I42"/>
    <mergeCell ref="B49:I52"/>
    <mergeCell ref="G40:H40"/>
    <mergeCell ref="B43:I48"/>
    <mergeCell ref="E56:I56"/>
    <mergeCell ref="B58:I58"/>
    <mergeCell ref="C54:D54"/>
    <mergeCell ref="C56:D56"/>
    <mergeCell ref="B62:F62"/>
    <mergeCell ref="B63:F63"/>
  </mergeCells>
  <pageMargins left="0.25" right="0.25" top="0.5" bottom="0.25" header="0.3" footer="0.3"/>
  <pageSetup scale="98" fitToHeight="0" orientation="portrait" r:id="rId1"/>
  <rowBreaks count="1" manualBreakCount="1">
    <brk id="48" max="16383" man="1"/>
  </rowBreaks>
  <drawing r:id="rId2"/>
  <legacy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pageSetUpPr fitToPage="1"/>
  </sheetPr>
  <dimension ref="A1:U224"/>
  <sheetViews>
    <sheetView showGridLines="0" showRowColHeaders="0" zoomScaleNormal="100" workbookViewId="0">
      <selection activeCell="D6" sqref="D6:H6"/>
    </sheetView>
  </sheetViews>
  <sheetFormatPr defaultColWidth="12.7109375" defaultRowHeight="20.100000000000001" customHeight="1" x14ac:dyDescent="0.25"/>
  <cols>
    <col min="1" max="1" width="2.7109375" style="3" customWidth="1"/>
    <col min="2" max="4" width="12.7109375" style="3" customWidth="1"/>
    <col min="5" max="5" width="15.7109375" style="3" customWidth="1"/>
    <col min="6" max="6" width="5.7109375" style="3" customWidth="1"/>
    <col min="7" max="7" width="15.7109375" style="3" customWidth="1"/>
    <col min="8" max="8" width="7.7109375" style="3" customWidth="1"/>
    <col min="9" max="9" width="15.7109375" style="3" customWidth="1"/>
    <col min="10" max="10" width="12.7109375" style="3" customWidth="1"/>
    <col min="11" max="16384" width="12.7109375" style="3"/>
  </cols>
  <sheetData>
    <row r="1" spans="2:19" ht="20.100000000000001" customHeight="1" thickBot="1" x14ac:dyDescent="0.3">
      <c r="I1" s="325">
        <v>2020</v>
      </c>
      <c r="M1"/>
      <c r="N1"/>
      <c r="O1"/>
      <c r="P1"/>
      <c r="Q1"/>
      <c r="R1"/>
      <c r="S1"/>
    </row>
    <row r="2" spans="2:19" ht="20.100000000000001" customHeight="1" x14ac:dyDescent="0.25">
      <c r="B2" s="567" t="s">
        <v>293</v>
      </c>
      <c r="C2" s="568"/>
      <c r="D2" s="568"/>
      <c r="E2" s="568"/>
      <c r="F2" s="568"/>
      <c r="G2" s="568"/>
      <c r="H2" s="568"/>
      <c r="I2" s="569"/>
      <c r="J2" s="40"/>
      <c r="L2"/>
      <c r="M2"/>
      <c r="N2"/>
      <c r="O2"/>
      <c r="P2"/>
      <c r="Q2"/>
      <c r="R2"/>
      <c r="S2"/>
    </row>
    <row r="3" spans="2:19" ht="20.100000000000001" customHeight="1" x14ac:dyDescent="0.25">
      <c r="B3" s="570"/>
      <c r="C3" s="571"/>
      <c r="D3" s="571"/>
      <c r="E3" s="571"/>
      <c r="F3" s="571"/>
      <c r="G3" s="571"/>
      <c r="H3" s="571"/>
      <c r="I3" s="572"/>
      <c r="J3" s="40"/>
      <c r="L3"/>
      <c r="M3"/>
      <c r="N3"/>
      <c r="O3"/>
      <c r="P3"/>
      <c r="Q3"/>
      <c r="R3"/>
      <c r="S3"/>
    </row>
    <row r="4" spans="2:19" ht="20.100000000000001" customHeight="1" thickBot="1" x14ac:dyDescent="0.3">
      <c r="B4" s="573"/>
      <c r="C4" s="574"/>
      <c r="D4" s="574"/>
      <c r="E4" s="574"/>
      <c r="F4" s="574"/>
      <c r="G4" s="574"/>
      <c r="H4" s="574"/>
      <c r="I4" s="575"/>
      <c r="J4" s="40"/>
      <c r="L4"/>
      <c r="M4"/>
      <c r="N4"/>
      <c r="O4"/>
      <c r="P4"/>
      <c r="Q4"/>
      <c r="R4"/>
      <c r="S4"/>
    </row>
    <row r="5" spans="2:19" ht="20.100000000000001" customHeight="1" x14ac:dyDescent="0.25">
      <c r="B5" s="209"/>
      <c r="C5" s="210"/>
      <c r="D5" s="210"/>
      <c r="E5" s="210"/>
      <c r="F5" s="210"/>
      <c r="G5" s="210"/>
      <c r="H5" s="210"/>
      <c r="I5" s="211"/>
      <c r="L5"/>
      <c r="M5"/>
      <c r="N5"/>
      <c r="O5"/>
      <c r="P5"/>
      <c r="Q5"/>
      <c r="R5"/>
      <c r="S5"/>
    </row>
    <row r="6" spans="2:19" ht="20.100000000000001" customHeight="1" x14ac:dyDescent="0.25">
      <c r="B6" s="5"/>
      <c r="C6" s="99" t="s">
        <v>378</v>
      </c>
      <c r="D6" s="853" t="s">
        <v>2</v>
      </c>
      <c r="E6" s="854"/>
      <c r="F6" s="854"/>
      <c r="G6" s="854"/>
      <c r="H6" s="855"/>
      <c r="I6" s="243"/>
      <c r="J6" s="336"/>
      <c r="K6" s="35"/>
      <c r="L6"/>
      <c r="M6"/>
      <c r="N6"/>
      <c r="O6"/>
      <c r="P6"/>
      <c r="Q6"/>
      <c r="R6"/>
      <c r="S6"/>
    </row>
    <row r="7" spans="2:19" ht="20.100000000000001" customHeight="1" thickBot="1" x14ac:dyDescent="0.3">
      <c r="B7" s="94"/>
      <c r="C7" s="244"/>
      <c r="D7" s="245"/>
      <c r="E7" s="95"/>
      <c r="F7" s="95"/>
      <c r="G7" s="95"/>
      <c r="H7" s="962"/>
      <c r="I7" s="963"/>
      <c r="J7" s="35"/>
      <c r="K7" s="35"/>
      <c r="L7"/>
      <c r="M7"/>
      <c r="N7"/>
      <c r="O7"/>
      <c r="P7"/>
      <c r="Q7"/>
      <c r="R7"/>
      <c r="S7"/>
    </row>
    <row r="8" spans="2:19" ht="20.100000000000001" customHeight="1" x14ac:dyDescent="0.25">
      <c r="B8" s="956" t="s">
        <v>357</v>
      </c>
      <c r="C8" s="957"/>
      <c r="D8" s="957"/>
      <c r="E8" s="957"/>
      <c r="F8" s="957"/>
      <c r="G8" s="957"/>
      <c r="H8" s="957"/>
      <c r="I8" s="958"/>
      <c r="J8" s="54"/>
      <c r="K8" s="35"/>
      <c r="L8"/>
      <c r="M8"/>
      <c r="N8"/>
      <c r="O8"/>
      <c r="P8"/>
      <c r="Q8"/>
      <c r="R8"/>
      <c r="S8"/>
    </row>
    <row r="9" spans="2:19" ht="20.100000000000001" customHeight="1" x14ac:dyDescent="0.25">
      <c r="B9" s="119" t="s">
        <v>2</v>
      </c>
      <c r="C9" s="120"/>
      <c r="D9" s="120"/>
      <c r="E9" s="120"/>
      <c r="F9" s="120"/>
      <c r="G9" s="120"/>
      <c r="H9" s="120"/>
      <c r="I9" s="121"/>
      <c r="J9" s="120"/>
      <c r="L9"/>
      <c r="M9"/>
      <c r="N9"/>
      <c r="O9"/>
      <c r="P9"/>
      <c r="Q9"/>
      <c r="R9"/>
      <c r="S9"/>
    </row>
    <row r="10" spans="2:19" ht="20.100000000000001" customHeight="1" thickBot="1" x14ac:dyDescent="0.3">
      <c r="B10" s="819" t="s">
        <v>478</v>
      </c>
      <c r="C10" s="755"/>
      <c r="D10" s="755"/>
      <c r="E10" s="755"/>
      <c r="F10" s="60"/>
      <c r="G10"/>
      <c r="I10" s="123">
        <v>0</v>
      </c>
      <c r="L10"/>
      <c r="M10"/>
      <c r="N10"/>
      <c r="O10"/>
      <c r="P10"/>
      <c r="Q10"/>
      <c r="R10"/>
      <c r="S10"/>
    </row>
    <row r="11" spans="2:19" ht="20.100000000000001" customHeight="1" thickBot="1" x14ac:dyDescent="0.3">
      <c r="B11" s="819" t="s">
        <v>358</v>
      </c>
      <c r="C11" s="755"/>
      <c r="D11" s="755"/>
      <c r="E11" s="755"/>
      <c r="F11" s="60"/>
      <c r="G11" s="122">
        <v>0</v>
      </c>
      <c r="H11" s="161" t="s">
        <v>360</v>
      </c>
      <c r="I11" s="278">
        <f xml:space="preserve"> G11*0.75</f>
        <v>0</v>
      </c>
      <c r="L11"/>
      <c r="M11"/>
      <c r="N11"/>
      <c r="O11"/>
      <c r="P11"/>
      <c r="Q11"/>
      <c r="R11"/>
      <c r="S11"/>
    </row>
    <row r="12" spans="2:19" ht="20.100000000000001" customHeight="1" thickBot="1" x14ac:dyDescent="0.3">
      <c r="B12" s="819" t="s">
        <v>359</v>
      </c>
      <c r="C12" s="755"/>
      <c r="D12" s="755"/>
      <c r="E12" s="755"/>
      <c r="F12" s="60"/>
      <c r="G12" s="122">
        <v>0</v>
      </c>
      <c r="H12" s="161" t="s">
        <v>360</v>
      </c>
      <c r="I12" s="278">
        <f>G12*0.75</f>
        <v>0</v>
      </c>
      <c r="L12"/>
      <c r="M12"/>
      <c r="N12"/>
      <c r="O12"/>
      <c r="P12"/>
      <c r="Q12"/>
      <c r="R12"/>
      <c r="S12"/>
    </row>
    <row r="13" spans="2:19" ht="20.100000000000001" customHeight="1" thickBot="1" x14ac:dyDescent="0.3">
      <c r="B13" s="48"/>
      <c r="C13"/>
      <c r="D13"/>
      <c r="E13"/>
      <c r="F13"/>
      <c r="G13"/>
      <c r="H13"/>
      <c r="I13" s="246" t="s">
        <v>363</v>
      </c>
      <c r="L13"/>
      <c r="M13"/>
      <c r="N13"/>
      <c r="O13"/>
      <c r="P13"/>
      <c r="Q13"/>
      <c r="R13"/>
      <c r="S13"/>
    </row>
    <row r="14" spans="2:19" ht="20.100000000000001" customHeight="1" thickBot="1" x14ac:dyDescent="0.3">
      <c r="B14" s="5"/>
      <c r="G14" s="711" t="s">
        <v>361</v>
      </c>
      <c r="H14" s="712"/>
      <c r="I14" s="294">
        <f>MIN(I10, I11, I12)</f>
        <v>0</v>
      </c>
      <c r="L14"/>
      <c r="M14"/>
      <c r="N14"/>
      <c r="O14"/>
      <c r="P14"/>
      <c r="Q14"/>
      <c r="R14"/>
      <c r="S14"/>
    </row>
    <row r="15" spans="2:19" ht="9.9499999999999993" customHeight="1" thickBot="1" x14ac:dyDescent="0.3">
      <c r="B15" s="33"/>
      <c r="C15" s="6"/>
      <c r="D15" s="6"/>
      <c r="E15" s="6"/>
      <c r="F15" s="6"/>
      <c r="G15" s="6"/>
      <c r="H15" s="6"/>
      <c r="I15" s="7"/>
      <c r="L15"/>
      <c r="M15"/>
      <c r="N15"/>
      <c r="O15"/>
      <c r="P15"/>
      <c r="Q15"/>
      <c r="R15"/>
      <c r="S15"/>
    </row>
    <row r="16" spans="2:19" ht="20.100000000000001" customHeight="1" x14ac:dyDescent="0.25">
      <c r="B16" s="956" t="s">
        <v>362</v>
      </c>
      <c r="C16" s="957"/>
      <c r="D16" s="957"/>
      <c r="E16" s="957"/>
      <c r="F16" s="957"/>
      <c r="G16" s="957"/>
      <c r="H16" s="957"/>
      <c r="I16" s="958"/>
      <c r="J16"/>
      <c r="K16"/>
      <c r="L16"/>
      <c r="M16"/>
      <c r="N16"/>
      <c r="O16"/>
      <c r="P16"/>
      <c r="Q16"/>
      <c r="R16"/>
      <c r="S16"/>
    </row>
    <row r="17" spans="2:19" ht="20.100000000000001" customHeight="1" x14ac:dyDescent="0.25">
      <c r="B17" s="168"/>
      <c r="C17" s="109"/>
      <c r="D17" s="109"/>
      <c r="E17" s="109"/>
      <c r="F17" s="109"/>
      <c r="G17" s="109"/>
      <c r="H17" s="109"/>
      <c r="I17" s="307"/>
      <c r="J17"/>
      <c r="K17"/>
      <c r="L17"/>
      <c r="M17"/>
      <c r="N17"/>
      <c r="O17"/>
      <c r="P17"/>
      <c r="Q17"/>
      <c r="R17"/>
      <c r="S17"/>
    </row>
    <row r="18" spans="2:19" ht="20.100000000000001" customHeight="1" x14ac:dyDescent="0.25">
      <c r="B18" s="48"/>
      <c r="C18"/>
      <c r="D18" s="109"/>
      <c r="E18" s="172" t="s">
        <v>2</v>
      </c>
      <c r="F18" s="109"/>
      <c r="G18" s="109"/>
      <c r="H18" s="109"/>
      <c r="I18" s="307"/>
      <c r="J18" s="109"/>
      <c r="L18"/>
      <c r="M18"/>
      <c r="N18"/>
      <c r="O18"/>
      <c r="P18"/>
      <c r="Q18"/>
      <c r="R18"/>
      <c r="S18"/>
    </row>
    <row r="19" spans="2:19" ht="20.100000000000001" customHeight="1" x14ac:dyDescent="0.25">
      <c r="B19" s="48"/>
      <c r="C19"/>
      <c r="D19" s="99" t="s">
        <v>62</v>
      </c>
      <c r="E19" s="184" t="s">
        <v>2</v>
      </c>
      <c r="F19" s="237"/>
      <c r="H19" s="172" t="s">
        <v>2</v>
      </c>
      <c r="I19" s="185" t="s">
        <v>2</v>
      </c>
      <c r="L19"/>
      <c r="M19"/>
      <c r="N19"/>
      <c r="O19"/>
      <c r="P19"/>
      <c r="Q19"/>
      <c r="R19"/>
      <c r="S19"/>
    </row>
    <row r="20" spans="2:19" ht="9.9499999999999993" customHeight="1" x14ac:dyDescent="0.25">
      <c r="B20" s="200"/>
      <c r="C20" s="56"/>
      <c r="D20" s="172"/>
      <c r="E20" s="172"/>
      <c r="F20" s="172"/>
      <c r="G20" s="172"/>
      <c r="I20" s="4"/>
      <c r="L20"/>
      <c r="M20"/>
      <c r="N20"/>
      <c r="O20"/>
      <c r="P20"/>
      <c r="Q20"/>
      <c r="R20"/>
      <c r="S20"/>
    </row>
    <row r="21" spans="2:19" ht="20.100000000000001" customHeight="1" x14ac:dyDescent="0.25">
      <c r="B21" s="105"/>
      <c r="C21" s="35" t="s">
        <v>392</v>
      </c>
      <c r="D21" s="35"/>
      <c r="E21" s="66">
        <v>0</v>
      </c>
      <c r="F21" s="964" t="s">
        <v>285</v>
      </c>
      <c r="G21" s="965"/>
      <c r="H21" s="966"/>
      <c r="I21" s="132">
        <v>0</v>
      </c>
      <c r="J21" s="173"/>
      <c r="L21"/>
      <c r="M21"/>
      <c r="N21"/>
      <c r="O21"/>
      <c r="P21"/>
      <c r="Q21"/>
      <c r="R21"/>
      <c r="S21"/>
    </row>
    <row r="22" spans="2:19" ht="20.100000000000001" customHeight="1" x14ac:dyDescent="0.25">
      <c r="B22" s="105"/>
      <c r="C22" s="35" t="s">
        <v>393</v>
      </c>
      <c r="D22" s="35"/>
      <c r="E22" s="66">
        <v>0</v>
      </c>
      <c r="F22" s="19"/>
      <c r="I22" s="132">
        <v>0</v>
      </c>
      <c r="L22"/>
      <c r="M22"/>
      <c r="N22"/>
      <c r="O22"/>
      <c r="P22"/>
      <c r="Q22"/>
      <c r="R22"/>
      <c r="S22"/>
    </row>
    <row r="23" spans="2:19" ht="20.100000000000001" customHeight="1" x14ac:dyDescent="0.25">
      <c r="B23" s="105"/>
      <c r="C23" s="35" t="s">
        <v>394</v>
      </c>
      <c r="D23" s="35"/>
      <c r="E23" s="66">
        <v>0</v>
      </c>
      <c r="F23" s="19"/>
      <c r="I23" s="132">
        <v>0</v>
      </c>
      <c r="L23"/>
      <c r="M23"/>
      <c r="N23"/>
      <c r="O23"/>
      <c r="P23"/>
      <c r="Q23"/>
      <c r="R23"/>
      <c r="S23"/>
    </row>
    <row r="24" spans="2:19" customFormat="1" ht="20.100000000000001" customHeight="1" x14ac:dyDescent="0.25">
      <c r="B24" s="105"/>
      <c r="C24" s="35" t="s">
        <v>395</v>
      </c>
      <c r="D24" s="35"/>
      <c r="E24" s="66">
        <v>0</v>
      </c>
      <c r="F24" s="19"/>
      <c r="G24" s="3"/>
      <c r="H24" s="3"/>
      <c r="I24" s="132">
        <v>0</v>
      </c>
      <c r="J24" s="3"/>
    </row>
    <row r="25" spans="2:19" ht="20.100000000000001" customHeight="1" x14ac:dyDescent="0.25">
      <c r="B25" s="105"/>
      <c r="C25" s="35" t="s">
        <v>396</v>
      </c>
      <c r="D25" s="35"/>
      <c r="E25" s="66">
        <v>0</v>
      </c>
      <c r="F25" s="19"/>
      <c r="I25" s="132">
        <v>0</v>
      </c>
      <c r="L25"/>
      <c r="M25"/>
      <c r="N25"/>
      <c r="O25"/>
      <c r="P25"/>
      <c r="Q25"/>
      <c r="R25"/>
      <c r="S25"/>
    </row>
    <row r="26" spans="2:19" ht="20.100000000000001" customHeight="1" x14ac:dyDescent="0.25">
      <c r="B26" s="105"/>
      <c r="C26" s="35" t="s">
        <v>397</v>
      </c>
      <c r="D26" s="35"/>
      <c r="E26" s="66">
        <v>0</v>
      </c>
      <c r="F26" s="19"/>
      <c r="I26" s="132">
        <v>0</v>
      </c>
      <c r="L26"/>
      <c r="M26"/>
      <c r="N26"/>
      <c r="O26"/>
      <c r="P26"/>
      <c r="Q26"/>
      <c r="R26"/>
      <c r="S26"/>
    </row>
    <row r="27" spans="2:19" customFormat="1" ht="9.9499999999999993" customHeight="1" thickBot="1" x14ac:dyDescent="0.3">
      <c r="B27" s="105"/>
      <c r="C27" s="85"/>
      <c r="D27" s="85"/>
      <c r="E27" s="85"/>
      <c r="F27" s="85"/>
      <c r="G27" s="3"/>
      <c r="H27" s="19"/>
      <c r="I27" s="37"/>
      <c r="J27" s="3"/>
    </row>
    <row r="28" spans="2:19" customFormat="1" ht="20.100000000000001" customHeight="1" thickBot="1" x14ac:dyDescent="0.3">
      <c r="B28" s="105"/>
      <c r="C28" s="54" t="s">
        <v>400</v>
      </c>
      <c r="D28" s="54"/>
      <c r="E28" s="280">
        <f>E21+E22+E23+E24+E25+E26</f>
        <v>0</v>
      </c>
      <c r="F28" s="97"/>
      <c r="G28" s="3"/>
      <c r="H28" s="54"/>
      <c r="I28" s="280">
        <f>I21+I22+I23+I24+I25+I26</f>
        <v>0</v>
      </c>
      <c r="J28" s="3"/>
    </row>
    <row r="29" spans="2:19" customFormat="1" ht="9.9499999999999993" customHeight="1" thickBot="1" x14ac:dyDescent="0.3">
      <c r="B29" s="105"/>
      <c r="C29" s="135"/>
      <c r="D29" s="135"/>
      <c r="E29" s="135"/>
      <c r="F29" s="135"/>
      <c r="G29" s="3"/>
      <c r="H29" s="135"/>
      <c r="I29" s="42"/>
      <c r="J29" s="3"/>
    </row>
    <row r="30" spans="2:19" customFormat="1" ht="20.100000000000001" customHeight="1" thickBot="1" x14ac:dyDescent="0.3">
      <c r="B30" s="105"/>
      <c r="C30" s="54" t="s">
        <v>401</v>
      </c>
      <c r="D30" s="35"/>
      <c r="E30" s="280">
        <f>E28/12</f>
        <v>0</v>
      </c>
      <c r="F30" s="97"/>
      <c r="G30" s="3"/>
      <c r="H30" s="35"/>
      <c r="I30" s="280">
        <f>SUM(I28)/12</f>
        <v>0</v>
      </c>
    </row>
    <row r="31" spans="2:19" customFormat="1" ht="9.9499999999999993" customHeight="1" thickBot="1" x14ac:dyDescent="0.3">
      <c r="B31" s="105"/>
      <c r="C31" s="54"/>
      <c r="D31" s="35"/>
      <c r="E31" s="35"/>
      <c r="F31" s="35"/>
      <c r="G31" s="97"/>
      <c r="H31" s="35"/>
      <c r="I31" s="124"/>
    </row>
    <row r="32" spans="2:19" customFormat="1" ht="20.100000000000001" customHeight="1" thickBot="1" x14ac:dyDescent="0.3">
      <c r="B32" s="105"/>
      <c r="C32" s="54" t="s">
        <v>402</v>
      </c>
      <c r="D32" s="35"/>
      <c r="E32" s="35"/>
      <c r="F32" s="35"/>
      <c r="G32" s="97"/>
      <c r="H32" s="35"/>
      <c r="I32" s="280">
        <f>(E28+I28)/24</f>
        <v>0</v>
      </c>
    </row>
    <row r="33" spans="2:21" customFormat="1" ht="9.9499999999999993" customHeight="1" x14ac:dyDescent="0.25">
      <c r="B33" s="105"/>
      <c r="C33" s="54"/>
      <c r="D33" s="35"/>
      <c r="E33" s="35"/>
      <c r="F33" s="35"/>
      <c r="G33" s="97"/>
      <c r="H33" s="35"/>
      <c r="I33" s="124"/>
    </row>
    <row r="34" spans="2:21" customFormat="1" ht="20.100000000000001" customHeight="1" x14ac:dyDescent="0.25">
      <c r="B34" s="105"/>
      <c r="C34" s="54" t="s">
        <v>398</v>
      </c>
      <c r="D34" s="35"/>
      <c r="E34" s="35"/>
      <c r="F34" s="35"/>
      <c r="G34" s="97"/>
      <c r="H34" s="35"/>
      <c r="I34" s="186">
        <v>0</v>
      </c>
    </row>
    <row r="35" spans="2:21" customFormat="1" ht="9.9499999999999993" customHeight="1" thickBot="1" x14ac:dyDescent="0.3">
      <c r="B35" s="105"/>
      <c r="C35" s="54"/>
      <c r="D35" s="35"/>
      <c r="E35" s="35"/>
      <c r="F35" s="35"/>
      <c r="G35" s="97"/>
      <c r="H35" s="35"/>
      <c r="I35" s="124"/>
    </row>
    <row r="36" spans="2:21" customFormat="1" ht="20.100000000000001" customHeight="1" thickBot="1" x14ac:dyDescent="0.3">
      <c r="B36" s="105"/>
      <c r="C36" s="54" t="s">
        <v>403</v>
      </c>
      <c r="D36" s="35"/>
      <c r="E36" s="35"/>
      <c r="F36" s="35"/>
      <c r="G36" s="97"/>
      <c r="H36" s="35"/>
      <c r="I36" s="295" t="e">
        <f>(I32*24)/I34</f>
        <v>#DIV/0!</v>
      </c>
    </row>
    <row r="37" spans="2:21" customFormat="1" ht="9.9499999999999993" customHeight="1" thickBot="1" x14ac:dyDescent="0.3">
      <c r="B37" s="105"/>
      <c r="C37" s="54"/>
      <c r="D37" s="35"/>
      <c r="E37" s="35"/>
      <c r="F37" s="35"/>
      <c r="G37" s="97"/>
      <c r="H37" s="35"/>
      <c r="I37" s="174"/>
    </row>
    <row r="38" spans="2:21" ht="20.100000000000001" customHeight="1" thickBot="1" x14ac:dyDescent="0.3">
      <c r="B38" s="545" t="s">
        <v>228</v>
      </c>
      <c r="C38" s="546"/>
      <c r="D38" s="546"/>
      <c r="E38" s="546"/>
      <c r="F38" s="546"/>
      <c r="G38" s="546"/>
      <c r="H38" s="546"/>
      <c r="I38" s="547"/>
      <c r="J38" s="54"/>
      <c r="L38"/>
      <c r="M38"/>
      <c r="N38"/>
      <c r="O38"/>
      <c r="P38"/>
      <c r="Q38"/>
      <c r="R38"/>
      <c r="S38"/>
    </row>
    <row r="39" spans="2:21" ht="15" customHeight="1" x14ac:dyDescent="0.25">
      <c r="B39" s="947"/>
      <c r="C39" s="948"/>
      <c r="D39" s="948"/>
      <c r="E39" s="948"/>
      <c r="F39" s="948"/>
      <c r="G39" s="948"/>
      <c r="H39" s="948"/>
      <c r="I39" s="949"/>
      <c r="J39" s="327"/>
      <c r="L39"/>
      <c r="M39"/>
      <c r="N39"/>
      <c r="O39"/>
      <c r="P39"/>
      <c r="Q39"/>
      <c r="R39"/>
      <c r="S39"/>
    </row>
    <row r="40" spans="2:21" ht="15" customHeight="1" x14ac:dyDescent="0.25">
      <c r="B40" s="866"/>
      <c r="C40" s="867"/>
      <c r="D40" s="867"/>
      <c r="E40" s="867"/>
      <c r="F40" s="867"/>
      <c r="G40" s="867"/>
      <c r="H40" s="867"/>
      <c r="I40" s="950"/>
      <c r="J40" s="327"/>
      <c r="L40"/>
      <c r="M40"/>
      <c r="N40"/>
      <c r="O40"/>
      <c r="P40"/>
      <c r="Q40"/>
      <c r="R40"/>
      <c r="S40"/>
    </row>
    <row r="41" spans="2:21" ht="15" customHeight="1" x14ac:dyDescent="0.25">
      <c r="B41" s="866"/>
      <c r="C41" s="867"/>
      <c r="D41" s="867"/>
      <c r="E41" s="867"/>
      <c r="F41" s="867"/>
      <c r="G41" s="867"/>
      <c r="H41" s="867"/>
      <c r="I41" s="950"/>
      <c r="J41" s="327"/>
      <c r="L41"/>
      <c r="M41"/>
      <c r="N41"/>
      <c r="O41"/>
      <c r="P41"/>
      <c r="Q41"/>
      <c r="R41"/>
      <c r="S41"/>
    </row>
    <row r="42" spans="2:21" ht="15" customHeight="1" x14ac:dyDescent="0.25">
      <c r="B42" s="866"/>
      <c r="C42" s="867"/>
      <c r="D42" s="867"/>
      <c r="E42" s="867"/>
      <c r="F42" s="867"/>
      <c r="G42" s="867"/>
      <c r="H42" s="867"/>
      <c r="I42" s="950"/>
      <c r="J42" s="327"/>
      <c r="L42"/>
      <c r="M42"/>
      <c r="N42"/>
      <c r="O42"/>
      <c r="P42"/>
      <c r="Q42"/>
      <c r="R42"/>
      <c r="S42"/>
      <c r="T42"/>
      <c r="U42"/>
    </row>
    <row r="43" spans="2:21" ht="15" customHeight="1" x14ac:dyDescent="0.25">
      <c r="B43" s="866"/>
      <c r="C43" s="867"/>
      <c r="D43" s="867"/>
      <c r="E43" s="867"/>
      <c r="F43" s="867"/>
      <c r="G43" s="867"/>
      <c r="H43" s="867"/>
      <c r="I43" s="950"/>
      <c r="J43" s="327"/>
      <c r="K43"/>
      <c r="L43"/>
      <c r="M43"/>
      <c r="N43"/>
      <c r="O43"/>
      <c r="P43"/>
      <c r="Q43"/>
      <c r="R43"/>
      <c r="S43"/>
      <c r="T43"/>
      <c r="U43"/>
    </row>
    <row r="44" spans="2:21" ht="15" customHeight="1" thickBot="1" x14ac:dyDescent="0.3">
      <c r="B44" s="868"/>
      <c r="C44" s="869"/>
      <c r="D44" s="869"/>
      <c r="E44" s="869"/>
      <c r="F44" s="869"/>
      <c r="G44" s="869"/>
      <c r="H44" s="869"/>
      <c r="I44" s="951"/>
      <c r="J44" s="327"/>
      <c r="K44"/>
      <c r="L44"/>
      <c r="M44"/>
      <c r="N44"/>
      <c r="O44"/>
      <c r="P44"/>
      <c r="Q44"/>
      <c r="R44"/>
      <c r="S44"/>
      <c r="T44"/>
      <c r="U44"/>
    </row>
    <row r="45" spans="2:21" customFormat="1" ht="20.100000000000001" customHeight="1" x14ac:dyDescent="0.25">
      <c r="B45" s="567" t="s">
        <v>404</v>
      </c>
      <c r="C45" s="568"/>
      <c r="D45" s="568"/>
      <c r="E45" s="568"/>
      <c r="F45" s="568"/>
      <c r="G45" s="568"/>
      <c r="H45" s="568"/>
      <c r="I45" s="569"/>
    </row>
    <row r="46" spans="2:21" customFormat="1" ht="20.100000000000001" customHeight="1" x14ac:dyDescent="0.25">
      <c r="B46" s="570"/>
      <c r="C46" s="571"/>
      <c r="D46" s="571"/>
      <c r="E46" s="571"/>
      <c r="F46" s="571"/>
      <c r="G46" s="571"/>
      <c r="H46" s="571"/>
      <c r="I46" s="572"/>
    </row>
    <row r="47" spans="2:21" customFormat="1" ht="20.100000000000001" customHeight="1" thickBot="1" x14ac:dyDescent="0.3">
      <c r="B47" s="573"/>
      <c r="C47" s="574"/>
      <c r="D47" s="574"/>
      <c r="E47" s="574"/>
      <c r="F47" s="574"/>
      <c r="G47" s="574"/>
      <c r="H47" s="574"/>
      <c r="I47" s="575"/>
    </row>
    <row r="48" spans="2:21" customFormat="1" ht="20.100000000000001" customHeight="1" x14ac:dyDescent="0.25">
      <c r="B48" s="209"/>
      <c r="C48" s="210"/>
      <c r="D48" s="210"/>
      <c r="E48" s="210"/>
      <c r="F48" s="210"/>
      <c r="G48" s="210"/>
      <c r="H48" s="210"/>
      <c r="I48" s="211"/>
    </row>
    <row r="49" spans="2:21" customFormat="1" ht="19.5" customHeight="1" x14ac:dyDescent="0.25">
      <c r="B49" s="5"/>
      <c r="C49" s="99" t="s">
        <v>378</v>
      </c>
      <c r="D49" s="853"/>
      <c r="E49" s="854"/>
      <c r="F49" s="854"/>
      <c r="G49" s="854"/>
      <c r="H49" s="855"/>
      <c r="I49" s="243"/>
    </row>
    <row r="50" spans="2:21" customFormat="1" ht="9.9499999999999993" customHeight="1" x14ac:dyDescent="0.25">
      <c r="B50" s="5"/>
      <c r="C50" s="99"/>
      <c r="D50" s="247"/>
      <c r="E50" s="247"/>
      <c r="F50" s="247"/>
      <c r="G50" s="247"/>
      <c r="H50" s="247"/>
      <c r="I50" s="243"/>
    </row>
    <row r="51" spans="2:21" customFormat="1" ht="20.100000000000001" customHeight="1" x14ac:dyDescent="0.25">
      <c r="B51" s="5"/>
      <c r="C51" s="99" t="s">
        <v>399</v>
      </c>
      <c r="D51" s="853"/>
      <c r="E51" s="854"/>
      <c r="F51" s="854"/>
      <c r="G51" s="854"/>
      <c r="H51" s="855"/>
      <c r="I51" s="243"/>
    </row>
    <row r="52" spans="2:21" customFormat="1" ht="9.9499999999999993" customHeight="1" thickBot="1" x14ac:dyDescent="0.3">
      <c r="B52" s="94"/>
      <c r="C52" s="244"/>
      <c r="D52" s="245"/>
      <c r="E52" s="95"/>
      <c r="F52" s="95"/>
      <c r="G52" s="95"/>
      <c r="H52" s="962"/>
      <c r="I52" s="963"/>
    </row>
    <row r="53" spans="2:21" ht="20.100000000000001" customHeight="1" x14ac:dyDescent="0.25">
      <c r="B53" s="956" t="s">
        <v>357</v>
      </c>
      <c r="C53" s="957"/>
      <c r="D53" s="957"/>
      <c r="E53" s="957"/>
      <c r="F53" s="957"/>
      <c r="G53" s="957"/>
      <c r="H53" s="957"/>
      <c r="I53" s="958"/>
      <c r="K53"/>
      <c r="L53"/>
      <c r="M53"/>
      <c r="N53"/>
      <c r="O53"/>
      <c r="P53"/>
      <c r="Q53"/>
      <c r="R53"/>
      <c r="S53"/>
      <c r="T53"/>
      <c r="U53"/>
    </row>
    <row r="54" spans="2:21" ht="9.9499999999999993" customHeight="1" x14ac:dyDescent="0.25">
      <c r="B54" s="119" t="s">
        <v>2</v>
      </c>
      <c r="C54" s="120"/>
      <c r="D54" s="120"/>
      <c r="E54" s="120"/>
      <c r="F54" s="120"/>
      <c r="G54" s="120"/>
      <c r="H54" s="120"/>
      <c r="I54" s="121"/>
      <c r="K54"/>
      <c r="L54"/>
      <c r="M54"/>
      <c r="N54"/>
      <c r="O54"/>
      <c r="P54"/>
      <c r="Q54"/>
      <c r="R54"/>
      <c r="S54"/>
      <c r="T54"/>
      <c r="U54"/>
    </row>
    <row r="55" spans="2:21" ht="20.100000000000001" customHeight="1" x14ac:dyDescent="0.25">
      <c r="B55" s="819" t="s">
        <v>478</v>
      </c>
      <c r="C55" s="755"/>
      <c r="D55" s="755"/>
      <c r="E55" s="755"/>
      <c r="F55" s="60"/>
      <c r="G55"/>
      <c r="I55" s="123">
        <v>0</v>
      </c>
      <c r="K55"/>
      <c r="L55"/>
      <c r="M55"/>
      <c r="N55"/>
      <c r="O55"/>
      <c r="P55"/>
      <c r="Q55"/>
      <c r="R55"/>
      <c r="S55"/>
      <c r="T55"/>
      <c r="U55"/>
    </row>
    <row r="56" spans="2:21" ht="9.9499999999999993" customHeight="1" thickBot="1" x14ac:dyDescent="0.3">
      <c r="B56" s="198"/>
      <c r="C56" s="60"/>
      <c r="D56" s="60"/>
      <c r="E56" s="60"/>
      <c r="F56" s="60"/>
      <c r="G56"/>
      <c r="I56" s="253"/>
      <c r="K56"/>
      <c r="L56"/>
      <c r="M56"/>
      <c r="N56"/>
      <c r="O56"/>
      <c r="P56"/>
      <c r="Q56"/>
      <c r="R56"/>
      <c r="S56"/>
      <c r="T56"/>
      <c r="U56"/>
    </row>
    <row r="57" spans="2:21" ht="20.100000000000001" customHeight="1" thickBot="1" x14ac:dyDescent="0.3">
      <c r="B57" s="819" t="s">
        <v>358</v>
      </c>
      <c r="C57" s="755"/>
      <c r="D57" s="755"/>
      <c r="E57" s="755"/>
      <c r="F57" s="60"/>
      <c r="G57" s="122">
        <v>0</v>
      </c>
      <c r="H57" s="161" t="s">
        <v>360</v>
      </c>
      <c r="I57" s="278">
        <f xml:space="preserve"> G57*0.75</f>
        <v>0</v>
      </c>
      <c r="K57"/>
      <c r="L57"/>
      <c r="M57"/>
      <c r="N57"/>
      <c r="O57"/>
      <c r="P57"/>
      <c r="Q57"/>
      <c r="R57"/>
      <c r="S57"/>
      <c r="T57"/>
      <c r="U57"/>
    </row>
    <row r="58" spans="2:21" ht="9.9499999999999993" customHeight="1" thickBot="1" x14ac:dyDescent="0.3">
      <c r="B58" s="198"/>
      <c r="C58" s="60"/>
      <c r="D58" s="60"/>
      <c r="E58" s="60"/>
      <c r="F58" s="60"/>
      <c r="G58" s="337"/>
      <c r="H58" s="161"/>
      <c r="I58" s="298"/>
      <c r="K58"/>
      <c r="L58"/>
      <c r="M58"/>
      <c r="N58"/>
      <c r="O58"/>
      <c r="P58"/>
      <c r="Q58"/>
      <c r="R58"/>
      <c r="S58"/>
      <c r="T58"/>
      <c r="U58"/>
    </row>
    <row r="59" spans="2:21" ht="20.100000000000001" customHeight="1" thickBot="1" x14ac:dyDescent="0.3">
      <c r="B59" s="819" t="s">
        <v>359</v>
      </c>
      <c r="C59" s="755"/>
      <c r="D59" s="755"/>
      <c r="E59" s="755"/>
      <c r="F59" s="60"/>
      <c r="G59" s="122">
        <v>0</v>
      </c>
      <c r="H59" s="161" t="s">
        <v>360</v>
      </c>
      <c r="I59" s="278">
        <f>G59*0.75</f>
        <v>0</v>
      </c>
      <c r="K59"/>
      <c r="L59"/>
      <c r="M59"/>
      <c r="N59"/>
      <c r="O59"/>
      <c r="P59"/>
      <c r="Q59"/>
      <c r="R59"/>
      <c r="S59"/>
      <c r="T59"/>
      <c r="U59"/>
    </row>
    <row r="60" spans="2:21" ht="20.100000000000001" customHeight="1" thickBot="1" x14ac:dyDescent="0.3">
      <c r="B60" s="48"/>
      <c r="C60"/>
      <c r="D60"/>
      <c r="E60"/>
      <c r="F60"/>
      <c r="G60"/>
      <c r="H60"/>
      <c r="I60" s="246" t="s">
        <v>363</v>
      </c>
      <c r="K60"/>
      <c r="L60"/>
      <c r="M60"/>
      <c r="N60"/>
      <c r="O60"/>
      <c r="P60"/>
      <c r="Q60"/>
      <c r="R60"/>
      <c r="S60"/>
      <c r="T60"/>
      <c r="U60"/>
    </row>
    <row r="61" spans="2:21" ht="20.100000000000001" customHeight="1" thickBot="1" x14ac:dyDescent="0.3">
      <c r="B61" s="5"/>
      <c r="G61" s="711" t="s">
        <v>361</v>
      </c>
      <c r="H61" s="712"/>
      <c r="I61" s="294">
        <f>MIN(I55, I57, I59)</f>
        <v>0</v>
      </c>
      <c r="K61"/>
      <c r="L61"/>
      <c r="M61"/>
      <c r="N61"/>
      <c r="O61"/>
      <c r="P61"/>
      <c r="Q61"/>
      <c r="R61"/>
      <c r="S61"/>
      <c r="T61"/>
      <c r="U61"/>
    </row>
    <row r="62" spans="2:21" ht="9.9499999999999993" customHeight="1" thickBot="1" x14ac:dyDescent="0.3">
      <c r="B62" s="33"/>
      <c r="C62" s="6"/>
      <c r="D62" s="6"/>
      <c r="E62" s="6"/>
      <c r="F62" s="6"/>
      <c r="G62" s="6"/>
      <c r="H62" s="6"/>
      <c r="I62" s="7"/>
      <c r="K62"/>
      <c r="L62"/>
      <c r="M62"/>
      <c r="N62"/>
      <c r="O62"/>
      <c r="P62"/>
      <c r="Q62"/>
      <c r="R62"/>
      <c r="S62"/>
      <c r="T62"/>
      <c r="U62"/>
    </row>
    <row r="63" spans="2:21" ht="20.100000000000001" customHeight="1" x14ac:dyDescent="0.25">
      <c r="B63" s="956" t="s">
        <v>362</v>
      </c>
      <c r="C63" s="957"/>
      <c r="D63" s="957"/>
      <c r="E63" s="957"/>
      <c r="F63" s="957"/>
      <c r="G63" s="957"/>
      <c r="H63" s="957"/>
      <c r="I63" s="958"/>
      <c r="K63"/>
      <c r="L63"/>
      <c r="M63"/>
      <c r="N63"/>
      <c r="O63"/>
      <c r="P63"/>
      <c r="Q63"/>
      <c r="R63"/>
      <c r="S63"/>
      <c r="T63"/>
      <c r="U63"/>
    </row>
    <row r="64" spans="2:21" ht="9.9499999999999993" customHeight="1" x14ac:dyDescent="0.25">
      <c r="B64" s="168"/>
      <c r="C64" s="109"/>
      <c r="D64" s="109"/>
      <c r="E64" s="109"/>
      <c r="F64" s="109"/>
      <c r="G64" s="109"/>
      <c r="H64" s="109"/>
      <c r="I64" s="307"/>
      <c r="K64"/>
      <c r="L64"/>
      <c r="M64"/>
      <c r="N64"/>
      <c r="O64"/>
      <c r="P64"/>
      <c r="Q64"/>
      <c r="R64"/>
      <c r="S64"/>
      <c r="T64"/>
      <c r="U64"/>
    </row>
    <row r="65" spans="1:21" ht="9.9499999999999993" customHeight="1" x14ac:dyDescent="0.25">
      <c r="B65" s="48"/>
      <c r="C65"/>
      <c r="D65" s="109"/>
      <c r="E65" s="172" t="s">
        <v>2</v>
      </c>
      <c r="F65" s="109"/>
      <c r="G65" s="109"/>
      <c r="H65" s="109"/>
      <c r="I65" s="307"/>
      <c r="K65"/>
      <c r="L65"/>
      <c r="M65"/>
      <c r="N65"/>
      <c r="O65"/>
      <c r="P65"/>
      <c r="Q65"/>
      <c r="R65"/>
      <c r="S65"/>
      <c r="T65"/>
      <c r="U65"/>
    </row>
    <row r="66" spans="1:21" ht="20.100000000000001" customHeight="1" x14ac:dyDescent="0.25">
      <c r="B66" s="48"/>
      <c r="C66"/>
      <c r="D66" s="99" t="s">
        <v>62</v>
      </c>
      <c r="E66" s="184"/>
      <c r="F66" s="237"/>
      <c r="H66" s="172" t="s">
        <v>2</v>
      </c>
      <c r="I66" s="185"/>
      <c r="K66"/>
      <c r="L66"/>
      <c r="M66"/>
      <c r="N66"/>
      <c r="O66"/>
      <c r="P66"/>
      <c r="Q66"/>
      <c r="R66"/>
      <c r="S66"/>
      <c r="T66"/>
      <c r="U66"/>
    </row>
    <row r="67" spans="1:21" ht="19.5" customHeight="1" x14ac:dyDescent="0.25">
      <c r="B67" s="200"/>
      <c r="C67" s="56"/>
      <c r="D67" s="172"/>
      <c r="E67" s="172"/>
      <c r="F67" s="172"/>
      <c r="G67" s="172"/>
      <c r="I67" s="4"/>
      <c r="K67"/>
      <c r="L67"/>
      <c r="M67"/>
      <c r="N67"/>
      <c r="O67"/>
      <c r="P67"/>
      <c r="Q67"/>
      <c r="R67"/>
      <c r="S67"/>
      <c r="T67"/>
      <c r="U67"/>
    </row>
    <row r="68" spans="1:21" ht="20.100000000000001" customHeight="1" x14ac:dyDescent="0.25">
      <c r="B68" s="105"/>
      <c r="C68" s="613" t="s">
        <v>392</v>
      </c>
      <c r="D68" s="763"/>
      <c r="E68" s="66">
        <v>0</v>
      </c>
      <c r="F68" s="964" t="s">
        <v>285</v>
      </c>
      <c r="G68" s="965"/>
      <c r="H68" s="966"/>
      <c r="I68" s="132">
        <v>0</v>
      </c>
      <c r="K68"/>
      <c r="L68"/>
      <c r="M68"/>
      <c r="N68"/>
      <c r="O68"/>
      <c r="P68"/>
      <c r="Q68"/>
      <c r="R68"/>
      <c r="S68"/>
      <c r="T68"/>
      <c r="U68"/>
    </row>
    <row r="69" spans="1:21" ht="20.100000000000001" customHeight="1" x14ac:dyDescent="0.25">
      <c r="B69" s="105"/>
      <c r="C69" s="613" t="s">
        <v>393</v>
      </c>
      <c r="D69" s="763"/>
      <c r="E69" s="66">
        <v>0</v>
      </c>
      <c r="F69" s="19"/>
      <c r="I69" s="132">
        <v>0</v>
      </c>
      <c r="K69"/>
      <c r="L69"/>
      <c r="M69"/>
      <c r="N69"/>
      <c r="O69"/>
      <c r="P69"/>
      <c r="Q69"/>
      <c r="R69"/>
      <c r="S69"/>
      <c r="T69"/>
      <c r="U69"/>
    </row>
    <row r="70" spans="1:21" ht="9.9499999999999993" customHeight="1" thickBot="1" x14ac:dyDescent="0.3">
      <c r="A70"/>
      <c r="B70" s="48"/>
      <c r="C70"/>
      <c r="D70"/>
      <c r="E70"/>
      <c r="F70"/>
      <c r="G70"/>
      <c r="H70"/>
      <c r="I70" s="42"/>
      <c r="K70"/>
      <c r="L70"/>
      <c r="M70"/>
      <c r="N70"/>
      <c r="O70"/>
      <c r="P70"/>
      <c r="Q70"/>
      <c r="R70"/>
      <c r="S70"/>
      <c r="T70"/>
      <c r="U70"/>
    </row>
    <row r="71" spans="1:21" ht="20.100000000000001" customHeight="1" thickBot="1" x14ac:dyDescent="0.3">
      <c r="A71"/>
      <c r="B71" s="48"/>
      <c r="C71" s="779" t="s">
        <v>66</v>
      </c>
      <c r="D71" s="779"/>
      <c r="E71" s="297">
        <f>SUM(E68:E69)</f>
        <v>0</v>
      </c>
      <c r="F71"/>
      <c r="G71" s="779" t="s">
        <v>66</v>
      </c>
      <c r="H71" s="779"/>
      <c r="I71" s="297">
        <f>SUM(I68:I69)</f>
        <v>0</v>
      </c>
      <c r="K71"/>
      <c r="L71"/>
      <c r="M71"/>
      <c r="N71"/>
      <c r="O71"/>
      <c r="P71"/>
      <c r="Q71"/>
      <c r="R71"/>
      <c r="S71"/>
      <c r="T71"/>
      <c r="U71"/>
    </row>
    <row r="72" spans="1:21" ht="9.9499999999999993" customHeight="1" thickBot="1" x14ac:dyDescent="0.3">
      <c r="A72"/>
      <c r="B72" s="48"/>
      <c r="C72"/>
      <c r="D72"/>
      <c r="E72"/>
      <c r="F72"/>
      <c r="G72"/>
      <c r="H72"/>
      <c r="I72" s="42"/>
      <c r="K72"/>
      <c r="L72"/>
      <c r="M72"/>
      <c r="N72"/>
      <c r="O72"/>
      <c r="P72"/>
      <c r="Q72"/>
      <c r="R72"/>
      <c r="S72"/>
      <c r="T72"/>
      <c r="U72"/>
    </row>
    <row r="73" spans="1:21" ht="19.5" customHeight="1" thickBot="1" x14ac:dyDescent="0.3">
      <c r="A73"/>
      <c r="B73" s="952" t="s">
        <v>67</v>
      </c>
      <c r="C73" s="779"/>
      <c r="D73" s="779"/>
      <c r="E73" s="297">
        <f>SUM(E71/12)</f>
        <v>0</v>
      </c>
      <c r="F73" s="779" t="s">
        <v>67</v>
      </c>
      <c r="G73" s="779"/>
      <c r="H73" s="779"/>
      <c r="I73" s="297">
        <f>SUM(I71/12)</f>
        <v>0</v>
      </c>
      <c r="K73"/>
      <c r="L73"/>
      <c r="M73"/>
      <c r="N73"/>
      <c r="O73"/>
      <c r="P73"/>
      <c r="Q73"/>
      <c r="R73"/>
      <c r="S73"/>
      <c r="T73"/>
      <c r="U73"/>
    </row>
    <row r="74" spans="1:21" ht="9.9499999999999993" customHeight="1" thickBot="1" x14ac:dyDescent="0.3">
      <c r="A74"/>
      <c r="B74" s="48"/>
      <c r="C74"/>
      <c r="D74"/>
      <c r="E74"/>
      <c r="F74"/>
      <c r="G74"/>
      <c r="H74"/>
      <c r="I74" s="42"/>
      <c r="K74"/>
      <c r="L74"/>
      <c r="M74"/>
      <c r="N74"/>
      <c r="O74"/>
      <c r="P74"/>
      <c r="Q74"/>
      <c r="R74"/>
      <c r="S74"/>
      <c r="T74"/>
      <c r="U74"/>
    </row>
    <row r="75" spans="1:21" ht="19.5" customHeight="1" thickBot="1" x14ac:dyDescent="0.3">
      <c r="A75"/>
      <c r="B75" s="48"/>
      <c r="C75" t="s">
        <v>2</v>
      </c>
      <c r="D75"/>
      <c r="E75"/>
      <c r="F75"/>
      <c r="G75" s="931" t="s">
        <v>35</v>
      </c>
      <c r="H75" s="931"/>
      <c r="I75" s="297">
        <f>SUM(E71+I71)/24</f>
        <v>0</v>
      </c>
      <c r="K75"/>
      <c r="L75"/>
      <c r="M75"/>
      <c r="N75"/>
      <c r="O75"/>
      <c r="P75"/>
      <c r="Q75"/>
      <c r="R75"/>
      <c r="S75"/>
      <c r="T75"/>
      <c r="U75"/>
    </row>
    <row r="76" spans="1:21" ht="9.9499999999999993" customHeight="1" x14ac:dyDescent="0.25">
      <c r="A76"/>
      <c r="B76" s="48"/>
      <c r="C76"/>
      <c r="D76"/>
      <c r="E76"/>
      <c r="F76"/>
      <c r="G76" s="241"/>
      <c r="H76" s="241"/>
      <c r="I76" s="338"/>
      <c r="K76"/>
      <c r="L76"/>
      <c r="M76"/>
      <c r="N76"/>
      <c r="O76"/>
      <c r="P76"/>
      <c r="Q76"/>
      <c r="R76"/>
      <c r="S76"/>
      <c r="T76"/>
      <c r="U76"/>
    </row>
    <row r="77" spans="1:21" ht="19.5" customHeight="1" x14ac:dyDescent="0.25">
      <c r="A77"/>
      <c r="B77" s="48"/>
      <c r="C77" s="779" t="s">
        <v>420</v>
      </c>
      <c r="D77" s="779"/>
      <c r="E77" s="779"/>
      <c r="F77" s="779"/>
      <c r="G77" s="779"/>
      <c r="H77" s="779"/>
      <c r="I77" s="299">
        <v>0</v>
      </c>
      <c r="K77"/>
      <c r="L77"/>
      <c r="M77"/>
      <c r="N77"/>
      <c r="O77"/>
      <c r="P77"/>
      <c r="Q77"/>
      <c r="R77"/>
      <c r="S77"/>
      <c r="T77"/>
      <c r="U77"/>
    </row>
    <row r="78" spans="1:21" ht="9.9499999999999993" customHeight="1" thickBot="1" x14ac:dyDescent="0.3">
      <c r="A78"/>
      <c r="B78" s="48"/>
      <c r="C78"/>
      <c r="D78"/>
      <c r="E78"/>
      <c r="F78"/>
      <c r="G78"/>
      <c r="H78"/>
      <c r="I78" s="339"/>
      <c r="K78"/>
      <c r="L78"/>
      <c r="M78"/>
      <c r="N78"/>
      <c r="O78"/>
      <c r="P78"/>
      <c r="Q78"/>
      <c r="R78"/>
      <c r="S78"/>
      <c r="T78"/>
      <c r="U78"/>
    </row>
    <row r="79" spans="1:21" ht="19.5" customHeight="1" thickBot="1" x14ac:dyDescent="0.3">
      <c r="A79"/>
      <c r="B79" s="48"/>
      <c r="C79"/>
      <c r="D79"/>
      <c r="E79"/>
      <c r="F79"/>
      <c r="G79" s="779" t="s">
        <v>421</v>
      </c>
      <c r="H79" s="953"/>
      <c r="I79" s="297" t="e">
        <f>(I75*24)/I77</f>
        <v>#DIV/0!</v>
      </c>
      <c r="K79"/>
      <c r="L79"/>
      <c r="M79"/>
      <c r="N79"/>
      <c r="O79"/>
      <c r="P79"/>
      <c r="Q79"/>
      <c r="R79"/>
      <c r="S79"/>
      <c r="T79"/>
      <c r="U79"/>
    </row>
    <row r="80" spans="1:21" ht="9.9499999999999993" customHeight="1" thickBot="1" x14ac:dyDescent="0.3">
      <c r="A80"/>
      <c r="B80" s="48"/>
      <c r="C80"/>
      <c r="D80"/>
      <c r="E80"/>
      <c r="F80"/>
      <c r="G80"/>
      <c r="H80"/>
      <c r="I80" s="340"/>
      <c r="K80"/>
      <c r="L80"/>
      <c r="M80"/>
      <c r="N80"/>
      <c r="O80"/>
      <c r="P80"/>
      <c r="Q80"/>
      <c r="R80"/>
      <c r="S80"/>
      <c r="T80"/>
      <c r="U80"/>
    </row>
    <row r="81" spans="1:21" ht="19.5" customHeight="1" thickBot="1" x14ac:dyDescent="0.3">
      <c r="A81"/>
      <c r="B81" s="48"/>
      <c r="C81"/>
      <c r="D81"/>
      <c r="E81" s="954" t="s">
        <v>423</v>
      </c>
      <c r="F81" s="954"/>
      <c r="G81" s="954"/>
      <c r="H81" s="955"/>
      <c r="I81" s="341">
        <f>MIN(E73,I73)</f>
        <v>0</v>
      </c>
      <c r="K81"/>
      <c r="L81"/>
      <c r="M81"/>
      <c r="N81"/>
      <c r="O81"/>
      <c r="P81"/>
      <c r="Q81"/>
      <c r="R81"/>
      <c r="S81"/>
      <c r="T81"/>
      <c r="U81"/>
    </row>
    <row r="82" spans="1:21" ht="9.9499999999999993" customHeight="1" thickBot="1" x14ac:dyDescent="0.3">
      <c r="A82"/>
      <c r="B82" s="48"/>
      <c r="C82"/>
      <c r="D82"/>
      <c r="E82"/>
      <c r="F82"/>
      <c r="G82"/>
      <c r="H82"/>
      <c r="I82" s="42"/>
      <c r="K82"/>
      <c r="L82"/>
      <c r="M82"/>
      <c r="N82"/>
      <c r="O82"/>
      <c r="P82"/>
      <c r="Q82"/>
      <c r="R82"/>
      <c r="S82"/>
      <c r="T82"/>
      <c r="U82"/>
    </row>
    <row r="83" spans="1:21" ht="19.5" customHeight="1" thickBot="1" x14ac:dyDescent="0.3">
      <c r="A83"/>
      <c r="B83" s="545" t="s">
        <v>228</v>
      </c>
      <c r="C83" s="546"/>
      <c r="D83" s="546"/>
      <c r="E83" s="546"/>
      <c r="F83" s="546"/>
      <c r="G83" s="546"/>
      <c r="H83" s="546"/>
      <c r="I83" s="547"/>
      <c r="K83"/>
      <c r="L83"/>
      <c r="M83"/>
      <c r="N83"/>
      <c r="O83"/>
      <c r="P83"/>
      <c r="Q83"/>
      <c r="R83"/>
      <c r="S83"/>
      <c r="T83"/>
      <c r="U83"/>
    </row>
    <row r="84" spans="1:21" ht="19.5" customHeight="1" x14ac:dyDescent="0.25">
      <c r="A84"/>
      <c r="B84" s="947"/>
      <c r="C84" s="948"/>
      <c r="D84" s="948"/>
      <c r="E84" s="948"/>
      <c r="F84" s="948"/>
      <c r="G84" s="948"/>
      <c r="H84" s="948"/>
      <c r="I84" s="949"/>
      <c r="K84"/>
      <c r="L84"/>
      <c r="M84"/>
      <c r="N84"/>
      <c r="O84"/>
      <c r="P84"/>
      <c r="Q84"/>
      <c r="R84"/>
      <c r="S84"/>
      <c r="T84"/>
      <c r="U84"/>
    </row>
    <row r="85" spans="1:21" ht="19.5" customHeight="1" x14ac:dyDescent="0.25">
      <c r="A85"/>
      <c r="B85" s="866"/>
      <c r="C85" s="867"/>
      <c r="D85" s="867"/>
      <c r="E85" s="867"/>
      <c r="F85" s="867"/>
      <c r="G85" s="867"/>
      <c r="H85" s="867"/>
      <c r="I85" s="950"/>
      <c r="K85"/>
      <c r="L85"/>
      <c r="M85"/>
      <c r="N85"/>
      <c r="O85"/>
      <c r="P85"/>
      <c r="Q85"/>
      <c r="R85"/>
      <c r="S85"/>
      <c r="T85"/>
      <c r="U85"/>
    </row>
    <row r="86" spans="1:21" ht="19.5" customHeight="1" x14ac:dyDescent="0.25">
      <c r="A86"/>
      <c r="B86" s="866"/>
      <c r="C86" s="867"/>
      <c r="D86" s="867"/>
      <c r="E86" s="867"/>
      <c r="F86" s="867"/>
      <c r="G86" s="867"/>
      <c r="H86" s="867"/>
      <c r="I86" s="950"/>
      <c r="K86"/>
      <c r="L86"/>
      <c r="M86"/>
      <c r="N86"/>
      <c r="O86"/>
      <c r="P86"/>
      <c r="Q86"/>
      <c r="R86"/>
      <c r="S86"/>
      <c r="T86"/>
      <c r="U86"/>
    </row>
    <row r="87" spans="1:21" ht="20.100000000000001" customHeight="1" x14ac:dyDescent="0.25">
      <c r="A87"/>
      <c r="B87" s="866"/>
      <c r="C87" s="867"/>
      <c r="D87" s="867"/>
      <c r="E87" s="867"/>
      <c r="F87" s="867"/>
      <c r="G87" s="867"/>
      <c r="H87" s="867"/>
      <c r="I87" s="950"/>
      <c r="K87"/>
      <c r="L87"/>
      <c r="M87"/>
      <c r="N87"/>
      <c r="O87"/>
      <c r="P87"/>
      <c r="Q87"/>
      <c r="R87"/>
      <c r="S87"/>
      <c r="T87"/>
      <c r="U87"/>
    </row>
    <row r="88" spans="1:21" ht="20.100000000000001" customHeight="1" x14ac:dyDescent="0.25">
      <c r="A88"/>
      <c r="B88" s="866"/>
      <c r="C88" s="867"/>
      <c r="D88" s="867"/>
      <c r="E88" s="867"/>
      <c r="F88" s="867"/>
      <c r="G88" s="867"/>
      <c r="H88" s="867"/>
      <c r="I88" s="950"/>
      <c r="K88"/>
      <c r="L88"/>
      <c r="M88"/>
      <c r="N88"/>
      <c r="O88"/>
      <c r="P88"/>
      <c r="Q88"/>
      <c r="R88"/>
      <c r="S88"/>
      <c r="T88"/>
      <c r="U88"/>
    </row>
    <row r="89" spans="1:21" ht="15" customHeight="1" thickBot="1" x14ac:dyDescent="0.3">
      <c r="A89"/>
      <c r="B89" s="868"/>
      <c r="C89" s="869"/>
      <c r="D89" s="869"/>
      <c r="E89" s="869"/>
      <c r="F89" s="869"/>
      <c r="G89" s="869"/>
      <c r="H89" s="869"/>
      <c r="I89" s="951"/>
      <c r="K89"/>
      <c r="L89"/>
      <c r="M89"/>
      <c r="N89"/>
      <c r="O89"/>
      <c r="P89"/>
      <c r="Q89"/>
      <c r="R89"/>
      <c r="S89"/>
      <c r="T89"/>
      <c r="U89"/>
    </row>
    <row r="90" spans="1:21" customFormat="1" ht="15" customHeight="1" x14ac:dyDescent="0.25">
      <c r="B90" s="567" t="s">
        <v>404</v>
      </c>
      <c r="C90" s="568"/>
      <c r="D90" s="568"/>
      <c r="E90" s="568"/>
      <c r="F90" s="568"/>
      <c r="G90" s="568"/>
      <c r="H90" s="568"/>
      <c r="I90" s="569"/>
    </row>
    <row r="91" spans="1:21" customFormat="1" ht="19.5" customHeight="1" x14ac:dyDescent="0.25">
      <c r="B91" s="570"/>
      <c r="C91" s="571"/>
      <c r="D91" s="571"/>
      <c r="E91" s="571"/>
      <c r="F91" s="571"/>
      <c r="G91" s="571"/>
      <c r="H91" s="571"/>
      <c r="I91" s="572"/>
    </row>
    <row r="92" spans="1:21" customFormat="1" ht="19.5" customHeight="1" thickBot="1" x14ac:dyDescent="0.3">
      <c r="B92" s="573"/>
      <c r="C92" s="574"/>
      <c r="D92" s="574"/>
      <c r="E92" s="574"/>
      <c r="F92" s="574"/>
      <c r="G92" s="574"/>
      <c r="H92" s="574"/>
      <c r="I92" s="575"/>
    </row>
    <row r="93" spans="1:21" customFormat="1" ht="19.5" customHeight="1" x14ac:dyDescent="0.25">
      <c r="B93" s="209"/>
      <c r="C93" s="210"/>
      <c r="D93" s="210"/>
      <c r="E93" s="210"/>
      <c r="F93" s="210"/>
      <c r="G93" s="210"/>
      <c r="H93" s="210"/>
      <c r="I93" s="211"/>
    </row>
    <row r="94" spans="1:21" customFormat="1" ht="19.5" customHeight="1" x14ac:dyDescent="0.25">
      <c r="B94" s="5"/>
      <c r="C94" s="99" t="s">
        <v>378</v>
      </c>
      <c r="D94" s="853"/>
      <c r="E94" s="854"/>
      <c r="F94" s="854"/>
      <c r="G94" s="854"/>
      <c r="H94" s="855"/>
      <c r="I94" s="243"/>
    </row>
    <row r="95" spans="1:21" customFormat="1" ht="9.9499999999999993" customHeight="1" x14ac:dyDescent="0.25">
      <c r="B95" s="5"/>
      <c r="C95" s="99"/>
      <c r="D95" s="247"/>
      <c r="E95" s="247"/>
      <c r="F95" s="247"/>
      <c r="G95" s="247"/>
      <c r="H95" s="247"/>
      <c r="I95" s="243"/>
    </row>
    <row r="96" spans="1:21" customFormat="1" ht="19.5" customHeight="1" x14ac:dyDescent="0.25">
      <c r="B96" s="5"/>
      <c r="C96" s="99" t="s">
        <v>405</v>
      </c>
      <c r="D96" s="853"/>
      <c r="E96" s="854"/>
      <c r="F96" s="854"/>
      <c r="G96" s="854"/>
      <c r="H96" s="855"/>
      <c r="I96" s="243"/>
    </row>
    <row r="97" spans="2:9" customFormat="1" ht="19.5" customHeight="1" thickBot="1" x14ac:dyDescent="0.3">
      <c r="B97" s="94"/>
      <c r="C97" s="244"/>
      <c r="D97" s="245"/>
      <c r="E97" s="95"/>
      <c r="F97" s="95"/>
      <c r="G97" s="95"/>
      <c r="H97" s="962"/>
      <c r="I97" s="963"/>
    </row>
    <row r="98" spans="2:9" customFormat="1" ht="19.5" customHeight="1" x14ac:dyDescent="0.25">
      <c r="B98" s="956" t="s">
        <v>357</v>
      </c>
      <c r="C98" s="957"/>
      <c r="D98" s="957"/>
      <c r="E98" s="957"/>
      <c r="F98" s="957"/>
      <c r="G98" s="957"/>
      <c r="H98" s="957"/>
      <c r="I98" s="958"/>
    </row>
    <row r="99" spans="2:9" customFormat="1" ht="9.9499999999999993" customHeight="1" x14ac:dyDescent="0.25">
      <c r="B99" s="119" t="s">
        <v>2</v>
      </c>
      <c r="C99" s="120"/>
      <c r="D99" s="120"/>
      <c r="E99" s="120"/>
      <c r="F99" s="120"/>
      <c r="G99" s="120"/>
      <c r="H99" s="120"/>
      <c r="I99" s="121"/>
    </row>
    <row r="100" spans="2:9" customFormat="1" ht="19.5" customHeight="1" x14ac:dyDescent="0.25">
      <c r="B100" s="819" t="s">
        <v>478</v>
      </c>
      <c r="C100" s="755"/>
      <c r="D100" s="755"/>
      <c r="E100" s="755"/>
      <c r="F100" s="60"/>
      <c r="H100" s="3"/>
      <c r="I100" s="123">
        <v>0</v>
      </c>
    </row>
    <row r="101" spans="2:9" customFormat="1" ht="9.9499999999999993" customHeight="1" thickBot="1" x14ac:dyDescent="0.3">
      <c r="B101" s="198"/>
      <c r="C101" s="60"/>
      <c r="D101" s="60"/>
      <c r="E101" s="60"/>
      <c r="F101" s="60"/>
      <c r="H101" s="3"/>
      <c r="I101" s="253"/>
    </row>
    <row r="102" spans="2:9" customFormat="1" ht="19.5" customHeight="1" thickBot="1" x14ac:dyDescent="0.3">
      <c r="B102" s="819" t="s">
        <v>358</v>
      </c>
      <c r="C102" s="755"/>
      <c r="D102" s="755"/>
      <c r="E102" s="755"/>
      <c r="F102" s="60"/>
      <c r="G102" s="122">
        <v>0</v>
      </c>
      <c r="H102" s="161" t="s">
        <v>360</v>
      </c>
      <c r="I102" s="278">
        <f xml:space="preserve"> G102*0.75</f>
        <v>0</v>
      </c>
    </row>
    <row r="103" spans="2:9" customFormat="1" ht="9.9499999999999993" customHeight="1" thickBot="1" x14ac:dyDescent="0.3">
      <c r="B103" s="198"/>
      <c r="C103" s="60"/>
      <c r="D103" s="60"/>
      <c r="E103" s="60"/>
      <c r="F103" s="60"/>
      <c r="G103" s="337"/>
      <c r="H103" s="161"/>
      <c r="I103" s="298"/>
    </row>
    <row r="104" spans="2:9" customFormat="1" ht="19.5" customHeight="1" thickBot="1" x14ac:dyDescent="0.3">
      <c r="B104" s="819" t="s">
        <v>359</v>
      </c>
      <c r="C104" s="755"/>
      <c r="D104" s="755"/>
      <c r="E104" s="755"/>
      <c r="F104" s="60"/>
      <c r="G104" s="122">
        <v>0</v>
      </c>
      <c r="H104" s="161" t="s">
        <v>360</v>
      </c>
      <c r="I104" s="278">
        <f>G104*0.75</f>
        <v>0</v>
      </c>
    </row>
    <row r="105" spans="2:9" customFormat="1" ht="19.5" customHeight="1" thickBot="1" x14ac:dyDescent="0.3">
      <c r="B105" s="48"/>
      <c r="I105" s="246" t="s">
        <v>363</v>
      </c>
    </row>
    <row r="106" spans="2:9" customFormat="1" ht="19.5" customHeight="1" thickBot="1" x14ac:dyDescent="0.3">
      <c r="B106" s="5"/>
      <c r="C106" s="3"/>
      <c r="D106" s="3"/>
      <c r="E106" s="3"/>
      <c r="F106" s="3"/>
      <c r="G106" s="711" t="s">
        <v>361</v>
      </c>
      <c r="H106" s="712"/>
      <c r="I106" s="294">
        <f>MIN(I100, I102, I104)</f>
        <v>0</v>
      </c>
    </row>
    <row r="107" spans="2:9" customFormat="1" ht="9.9499999999999993" customHeight="1" thickBot="1" x14ac:dyDescent="0.3">
      <c r="B107" s="33"/>
      <c r="C107" s="6"/>
      <c r="D107" s="6"/>
      <c r="E107" s="6"/>
      <c r="F107" s="6"/>
      <c r="G107" s="6"/>
      <c r="H107" s="6"/>
      <c r="I107" s="7"/>
    </row>
    <row r="108" spans="2:9" customFormat="1" ht="19.5" customHeight="1" x14ac:dyDescent="0.25">
      <c r="B108" s="956" t="s">
        <v>362</v>
      </c>
      <c r="C108" s="957"/>
      <c r="D108" s="957"/>
      <c r="E108" s="957"/>
      <c r="F108" s="957"/>
      <c r="G108" s="957"/>
      <c r="H108" s="957"/>
      <c r="I108" s="958"/>
    </row>
    <row r="109" spans="2:9" customFormat="1" ht="9.9499999999999993" customHeight="1" x14ac:dyDescent="0.25">
      <c r="B109" s="168"/>
      <c r="C109" s="109"/>
      <c r="D109" s="109"/>
      <c r="E109" s="109"/>
      <c r="F109" s="109"/>
      <c r="G109" s="109"/>
      <c r="H109" s="109"/>
      <c r="I109" s="307"/>
    </row>
    <row r="110" spans="2:9" customFormat="1" ht="9.9499999999999993" customHeight="1" x14ac:dyDescent="0.25">
      <c r="B110" s="48"/>
      <c r="D110" s="109"/>
      <c r="E110" s="172" t="s">
        <v>2</v>
      </c>
      <c r="F110" s="109"/>
      <c r="G110" s="109"/>
      <c r="H110" s="109"/>
      <c r="I110" s="307"/>
    </row>
    <row r="111" spans="2:9" customFormat="1" ht="19.5" customHeight="1" x14ac:dyDescent="0.25">
      <c r="B111" s="48"/>
      <c r="D111" s="99" t="s">
        <v>62</v>
      </c>
      <c r="E111" s="184" t="s">
        <v>2</v>
      </c>
      <c r="F111" s="237"/>
      <c r="G111" s="3"/>
      <c r="H111" s="172" t="s">
        <v>2</v>
      </c>
      <c r="I111" s="185" t="s">
        <v>2</v>
      </c>
    </row>
    <row r="112" spans="2:9" customFormat="1" ht="9.9499999999999993" customHeight="1" x14ac:dyDescent="0.25">
      <c r="B112" s="200"/>
      <c r="C112" s="56"/>
      <c r="D112" s="172"/>
      <c r="E112" s="172"/>
      <c r="F112" s="172"/>
      <c r="G112" s="172"/>
      <c r="H112" s="3"/>
      <c r="I112" s="4"/>
    </row>
    <row r="113" spans="1:21" customFormat="1" ht="19.5" customHeight="1" x14ac:dyDescent="0.25">
      <c r="B113" s="105"/>
      <c r="C113" s="613" t="s">
        <v>392</v>
      </c>
      <c r="D113" s="763"/>
      <c r="E113" s="66">
        <v>0</v>
      </c>
      <c r="F113" s="959" t="s">
        <v>285</v>
      </c>
      <c r="G113" s="960"/>
      <c r="H113" s="961"/>
      <c r="I113" s="132">
        <v>0</v>
      </c>
    </row>
    <row r="114" spans="1:21" customFormat="1" ht="19.5" customHeight="1" x14ac:dyDescent="0.25">
      <c r="B114" s="105"/>
      <c r="C114" s="613" t="s">
        <v>393</v>
      </c>
      <c r="D114" s="763"/>
      <c r="E114" s="66">
        <v>0</v>
      </c>
      <c r="F114" s="19"/>
      <c r="G114" s="3"/>
      <c r="H114" s="3"/>
      <c r="I114" s="132">
        <v>0</v>
      </c>
    </row>
    <row r="115" spans="1:21" customFormat="1" ht="9.9499999999999993" customHeight="1" thickBot="1" x14ac:dyDescent="0.3">
      <c r="B115" s="48"/>
      <c r="I115" s="42"/>
    </row>
    <row r="116" spans="1:21" customFormat="1" ht="19.5" customHeight="1" thickBot="1" x14ac:dyDescent="0.3">
      <c r="B116" s="48"/>
      <c r="C116" s="779" t="s">
        <v>66</v>
      </c>
      <c r="D116" s="779"/>
      <c r="E116" s="297">
        <f>SUM(E113:E114)</f>
        <v>0</v>
      </c>
      <c r="G116" s="779" t="s">
        <v>66</v>
      </c>
      <c r="H116" s="779"/>
      <c r="I116" s="297">
        <f>SUM(I113:I114)</f>
        <v>0</v>
      </c>
    </row>
    <row r="117" spans="1:21" customFormat="1" ht="9.9499999999999993" customHeight="1" thickBot="1" x14ac:dyDescent="0.3">
      <c r="B117" s="48"/>
      <c r="I117" s="42"/>
    </row>
    <row r="118" spans="1:21" customFormat="1" ht="19.5" customHeight="1" thickBot="1" x14ac:dyDescent="0.3">
      <c r="B118" s="952" t="s">
        <v>67</v>
      </c>
      <c r="C118" s="779"/>
      <c r="D118" s="779"/>
      <c r="E118" s="297">
        <f>SUM(E116/12)</f>
        <v>0</v>
      </c>
      <c r="F118" s="779" t="s">
        <v>67</v>
      </c>
      <c r="G118" s="779"/>
      <c r="H118" s="779"/>
      <c r="I118" s="297">
        <f>SUM(I116/12)</f>
        <v>0</v>
      </c>
    </row>
    <row r="119" spans="1:21" customFormat="1" ht="9.9499999999999993" customHeight="1" thickBot="1" x14ac:dyDescent="0.3">
      <c r="B119" s="48"/>
      <c r="I119" s="42"/>
    </row>
    <row r="120" spans="1:21" customFormat="1" ht="19.5" customHeight="1" thickBot="1" x14ac:dyDescent="0.3">
      <c r="B120" s="48"/>
      <c r="C120" t="s">
        <v>2</v>
      </c>
      <c r="G120" s="931" t="s">
        <v>35</v>
      </c>
      <c r="H120" s="931"/>
      <c r="I120" s="297">
        <f>SUM(E116+I116)/24</f>
        <v>0</v>
      </c>
    </row>
    <row r="121" spans="1:21" customFormat="1" ht="9.9499999999999993" customHeight="1" x14ac:dyDescent="0.25">
      <c r="B121" s="48"/>
      <c r="G121" s="241"/>
      <c r="H121" s="241"/>
      <c r="I121" s="338"/>
    </row>
    <row r="122" spans="1:21" customFormat="1" ht="19.5" customHeight="1" x14ac:dyDescent="0.25">
      <c r="B122" s="48"/>
      <c r="C122" s="779" t="s">
        <v>420</v>
      </c>
      <c r="D122" s="779"/>
      <c r="E122" s="779"/>
      <c r="F122" s="779"/>
      <c r="G122" s="779"/>
      <c r="H122" s="779"/>
      <c r="I122" s="335">
        <v>0</v>
      </c>
    </row>
    <row r="123" spans="1:21" customFormat="1" ht="9.9499999999999993" customHeight="1" thickBot="1" x14ac:dyDescent="0.3">
      <c r="B123" s="48"/>
      <c r="I123" s="42"/>
    </row>
    <row r="124" spans="1:21" customFormat="1" ht="19.5" customHeight="1" thickBot="1" x14ac:dyDescent="0.3">
      <c r="B124" s="48"/>
      <c r="G124" s="779" t="s">
        <v>421</v>
      </c>
      <c r="H124" s="953"/>
      <c r="I124" s="297" t="e">
        <f>(I120*24)/I122</f>
        <v>#DIV/0!</v>
      </c>
    </row>
    <row r="125" spans="1:21" customFormat="1" ht="9.9499999999999993" customHeight="1" thickBot="1" x14ac:dyDescent="0.3">
      <c r="B125" s="48"/>
      <c r="I125" s="42"/>
    </row>
    <row r="126" spans="1:21" ht="19.5" customHeight="1" thickBot="1" x14ac:dyDescent="0.3">
      <c r="A126"/>
      <c r="B126" s="48"/>
      <c r="C126"/>
      <c r="D126"/>
      <c r="E126" s="954" t="s">
        <v>423</v>
      </c>
      <c r="F126" s="954"/>
      <c r="G126" s="954"/>
      <c r="H126" s="955"/>
      <c r="I126" s="341">
        <f>MIN(E118,I118)</f>
        <v>0</v>
      </c>
      <c r="K126"/>
      <c r="L126"/>
      <c r="M126"/>
      <c r="N126"/>
      <c r="O126"/>
      <c r="P126"/>
      <c r="Q126"/>
      <c r="R126"/>
      <c r="S126"/>
      <c r="T126"/>
      <c r="U126"/>
    </row>
    <row r="127" spans="1:21" ht="9.75" customHeight="1" thickBot="1" x14ac:dyDescent="0.3">
      <c r="A127"/>
      <c r="B127" s="48"/>
      <c r="C127"/>
      <c r="D127"/>
      <c r="E127" s="342"/>
      <c r="F127" s="342"/>
      <c r="G127" s="342"/>
      <c r="H127" s="342"/>
      <c r="I127" s="343"/>
      <c r="K127"/>
      <c r="L127"/>
      <c r="M127"/>
      <c r="N127"/>
      <c r="O127"/>
      <c r="P127"/>
      <c r="Q127"/>
      <c r="R127"/>
      <c r="S127"/>
      <c r="T127"/>
      <c r="U127"/>
    </row>
    <row r="128" spans="1:21" customFormat="1" ht="19.5" customHeight="1" thickBot="1" x14ac:dyDescent="0.3">
      <c r="B128" s="545" t="s">
        <v>228</v>
      </c>
      <c r="C128" s="546"/>
      <c r="D128" s="546"/>
      <c r="E128" s="546"/>
      <c r="F128" s="546"/>
      <c r="G128" s="546"/>
      <c r="H128" s="546"/>
      <c r="I128" s="547"/>
    </row>
    <row r="129" spans="2:9" customFormat="1" ht="19.5" customHeight="1" x14ac:dyDescent="0.25">
      <c r="B129" s="947"/>
      <c r="C129" s="948"/>
      <c r="D129" s="948"/>
      <c r="E129" s="948"/>
      <c r="F129" s="948"/>
      <c r="G129" s="948"/>
      <c r="H129" s="948"/>
      <c r="I129" s="949"/>
    </row>
    <row r="130" spans="2:9" customFormat="1" ht="19.5" customHeight="1" x14ac:dyDescent="0.25">
      <c r="B130" s="866"/>
      <c r="C130" s="867"/>
      <c r="D130" s="867"/>
      <c r="E130" s="867"/>
      <c r="F130" s="867"/>
      <c r="G130" s="867"/>
      <c r="H130" s="867"/>
      <c r="I130" s="950"/>
    </row>
    <row r="131" spans="2:9" customFormat="1" ht="19.5" customHeight="1" x14ac:dyDescent="0.25">
      <c r="B131" s="866"/>
      <c r="C131" s="867"/>
      <c r="D131" s="867"/>
      <c r="E131" s="867"/>
      <c r="F131" s="867"/>
      <c r="G131" s="867"/>
      <c r="H131" s="867"/>
      <c r="I131" s="950"/>
    </row>
    <row r="132" spans="2:9" customFormat="1" ht="19.5" customHeight="1" x14ac:dyDescent="0.25">
      <c r="B132" s="866"/>
      <c r="C132" s="867"/>
      <c r="D132" s="867"/>
      <c r="E132" s="867"/>
      <c r="F132" s="867"/>
      <c r="G132" s="867"/>
      <c r="H132" s="867"/>
      <c r="I132" s="950"/>
    </row>
    <row r="133" spans="2:9" customFormat="1" ht="19.5" customHeight="1" x14ac:dyDescent="0.25">
      <c r="B133" s="866"/>
      <c r="C133" s="867"/>
      <c r="D133" s="867"/>
      <c r="E133" s="867"/>
      <c r="F133" s="867"/>
      <c r="G133" s="867"/>
      <c r="H133" s="867"/>
      <c r="I133" s="950"/>
    </row>
    <row r="134" spans="2:9" customFormat="1" ht="19.5" customHeight="1" thickBot="1" x14ac:dyDescent="0.3">
      <c r="B134" s="868"/>
      <c r="C134" s="869"/>
      <c r="D134" s="869"/>
      <c r="E134" s="869"/>
      <c r="F134" s="869"/>
      <c r="G134" s="869"/>
      <c r="H134" s="869"/>
      <c r="I134" s="951"/>
    </row>
    <row r="135" spans="2:9" customFormat="1" ht="19.5" customHeight="1" x14ac:dyDescent="0.25">
      <c r="B135" s="567" t="s">
        <v>404</v>
      </c>
      <c r="C135" s="568"/>
      <c r="D135" s="568"/>
      <c r="E135" s="568"/>
      <c r="F135" s="568"/>
      <c r="G135" s="568"/>
      <c r="H135" s="568"/>
      <c r="I135" s="569"/>
    </row>
    <row r="136" spans="2:9" customFormat="1" ht="19.5" customHeight="1" x14ac:dyDescent="0.25">
      <c r="B136" s="570"/>
      <c r="C136" s="571"/>
      <c r="D136" s="571"/>
      <c r="E136" s="571"/>
      <c r="F136" s="571"/>
      <c r="G136" s="571"/>
      <c r="H136" s="571"/>
      <c r="I136" s="572"/>
    </row>
    <row r="137" spans="2:9" customFormat="1" ht="19.5" customHeight="1" thickBot="1" x14ac:dyDescent="0.3">
      <c r="B137" s="573"/>
      <c r="C137" s="574"/>
      <c r="D137" s="574"/>
      <c r="E137" s="574"/>
      <c r="F137" s="574"/>
      <c r="G137" s="574"/>
      <c r="H137" s="574"/>
      <c r="I137" s="575"/>
    </row>
    <row r="138" spans="2:9" customFormat="1" ht="19.5" customHeight="1" x14ac:dyDescent="0.25">
      <c r="B138" s="209"/>
      <c r="C138" s="210"/>
      <c r="D138" s="210"/>
      <c r="E138" s="210"/>
      <c r="F138" s="210"/>
      <c r="G138" s="210"/>
      <c r="H138" s="210"/>
      <c r="I138" s="211"/>
    </row>
    <row r="139" spans="2:9" customFormat="1" ht="19.5" customHeight="1" x14ac:dyDescent="0.25">
      <c r="B139" s="5"/>
      <c r="C139" s="99" t="s">
        <v>378</v>
      </c>
      <c r="D139" s="853"/>
      <c r="E139" s="854"/>
      <c r="F139" s="854"/>
      <c r="G139" s="854"/>
      <c r="H139" s="855"/>
      <c r="I139" s="243"/>
    </row>
    <row r="140" spans="2:9" customFormat="1" ht="9.9499999999999993" customHeight="1" x14ac:dyDescent="0.25">
      <c r="B140" s="5"/>
      <c r="C140" s="99"/>
      <c r="D140" s="247"/>
      <c r="E140" s="247"/>
      <c r="F140" s="247"/>
      <c r="G140" s="247"/>
      <c r="H140" s="247"/>
      <c r="I140" s="243"/>
    </row>
    <row r="141" spans="2:9" customFormat="1" ht="19.5" customHeight="1" x14ac:dyDescent="0.25">
      <c r="B141" s="5"/>
      <c r="C141" s="99" t="s">
        <v>406</v>
      </c>
      <c r="D141" s="853"/>
      <c r="E141" s="854"/>
      <c r="F141" s="854"/>
      <c r="G141" s="854"/>
      <c r="H141" s="855"/>
      <c r="I141" s="243"/>
    </row>
    <row r="142" spans="2:9" customFormat="1" ht="19.5" customHeight="1" thickBot="1" x14ac:dyDescent="0.3">
      <c r="B142" s="94"/>
      <c r="C142" s="244"/>
      <c r="D142" s="245"/>
      <c r="E142" s="95"/>
      <c r="F142" s="95"/>
      <c r="G142" s="95"/>
      <c r="H142" s="962"/>
      <c r="I142" s="963"/>
    </row>
    <row r="143" spans="2:9" customFormat="1" ht="19.5" customHeight="1" x14ac:dyDescent="0.25">
      <c r="B143" s="956" t="s">
        <v>357</v>
      </c>
      <c r="C143" s="957"/>
      <c r="D143" s="957"/>
      <c r="E143" s="957"/>
      <c r="F143" s="957"/>
      <c r="G143" s="957"/>
      <c r="H143" s="957"/>
      <c r="I143" s="958"/>
    </row>
    <row r="144" spans="2:9" customFormat="1" ht="9.9499999999999993" customHeight="1" x14ac:dyDescent="0.25">
      <c r="B144" s="119" t="s">
        <v>2</v>
      </c>
      <c r="C144" s="120"/>
      <c r="D144" s="120"/>
      <c r="E144" s="120"/>
      <c r="F144" s="120"/>
      <c r="G144" s="120"/>
      <c r="H144" s="120"/>
      <c r="I144" s="121"/>
    </row>
    <row r="145" spans="2:9" customFormat="1" ht="19.5" customHeight="1" x14ac:dyDescent="0.25">
      <c r="B145" s="819" t="s">
        <v>478</v>
      </c>
      <c r="C145" s="755"/>
      <c r="D145" s="755"/>
      <c r="E145" s="755"/>
      <c r="F145" s="60"/>
      <c r="H145" s="3"/>
      <c r="I145" s="123">
        <v>0</v>
      </c>
    </row>
    <row r="146" spans="2:9" customFormat="1" ht="9.9499999999999993" customHeight="1" thickBot="1" x14ac:dyDescent="0.3">
      <c r="B146" s="198"/>
      <c r="C146" s="60"/>
      <c r="D146" s="60"/>
      <c r="E146" s="60"/>
      <c r="F146" s="60"/>
      <c r="H146" s="3"/>
      <c r="I146" s="253"/>
    </row>
    <row r="147" spans="2:9" customFormat="1" ht="19.5" customHeight="1" thickBot="1" x14ac:dyDescent="0.3">
      <c r="B147" s="819" t="s">
        <v>358</v>
      </c>
      <c r="C147" s="755"/>
      <c r="D147" s="755"/>
      <c r="E147" s="755"/>
      <c r="F147" s="60"/>
      <c r="G147" s="122">
        <v>0</v>
      </c>
      <c r="H147" s="161" t="s">
        <v>360</v>
      </c>
      <c r="I147" s="278">
        <f xml:space="preserve"> G147*0.75</f>
        <v>0</v>
      </c>
    </row>
    <row r="148" spans="2:9" customFormat="1" ht="9.9499999999999993" customHeight="1" thickBot="1" x14ac:dyDescent="0.3">
      <c r="B148" s="198"/>
      <c r="C148" s="60"/>
      <c r="D148" s="60"/>
      <c r="E148" s="60"/>
      <c r="F148" s="60"/>
      <c r="G148" s="337"/>
      <c r="H148" s="161"/>
      <c r="I148" s="298"/>
    </row>
    <row r="149" spans="2:9" customFormat="1" ht="19.5" customHeight="1" thickBot="1" x14ac:dyDescent="0.3">
      <c r="B149" s="819" t="s">
        <v>359</v>
      </c>
      <c r="C149" s="755"/>
      <c r="D149" s="755"/>
      <c r="E149" s="755"/>
      <c r="F149" s="60"/>
      <c r="G149" s="122">
        <v>0</v>
      </c>
      <c r="H149" s="161" t="s">
        <v>360</v>
      </c>
      <c r="I149" s="278">
        <f>G149*0.75</f>
        <v>0</v>
      </c>
    </row>
    <row r="150" spans="2:9" customFormat="1" ht="19.5" customHeight="1" thickBot="1" x14ac:dyDescent="0.3">
      <c r="B150" s="48"/>
      <c r="I150" s="246" t="s">
        <v>363</v>
      </c>
    </row>
    <row r="151" spans="2:9" customFormat="1" ht="19.5" customHeight="1" thickBot="1" x14ac:dyDescent="0.3">
      <c r="B151" s="5"/>
      <c r="C151" s="3"/>
      <c r="D151" s="3"/>
      <c r="E151" s="3"/>
      <c r="F151" s="3"/>
      <c r="G151" s="711" t="s">
        <v>361</v>
      </c>
      <c r="H151" s="712"/>
      <c r="I151" s="294">
        <f>MIN(I145, I147, I149)</f>
        <v>0</v>
      </c>
    </row>
    <row r="152" spans="2:9" customFormat="1" ht="9.9499999999999993" customHeight="1" thickBot="1" x14ac:dyDescent="0.3">
      <c r="B152" s="33"/>
      <c r="C152" s="6"/>
      <c r="D152" s="6"/>
      <c r="E152" s="6"/>
      <c r="F152" s="6"/>
      <c r="G152" s="6"/>
      <c r="H152" s="6"/>
      <c r="I152" s="7"/>
    </row>
    <row r="153" spans="2:9" customFormat="1" ht="19.5" customHeight="1" x14ac:dyDescent="0.25">
      <c r="B153" s="956" t="s">
        <v>362</v>
      </c>
      <c r="C153" s="957"/>
      <c r="D153" s="957"/>
      <c r="E153" s="957"/>
      <c r="F153" s="957"/>
      <c r="G153" s="957"/>
      <c r="H153" s="957"/>
      <c r="I153" s="958"/>
    </row>
    <row r="154" spans="2:9" customFormat="1" ht="9.9499999999999993" customHeight="1" x14ac:dyDescent="0.25">
      <c r="B154" s="168"/>
      <c r="C154" s="109"/>
      <c r="D154" s="109"/>
      <c r="E154" s="109"/>
      <c r="F154" s="109"/>
      <c r="G154" s="109"/>
      <c r="H154" s="109"/>
      <c r="I154" s="307"/>
    </row>
    <row r="155" spans="2:9" customFormat="1" ht="9.9499999999999993" customHeight="1" x14ac:dyDescent="0.25">
      <c r="B155" s="48"/>
      <c r="D155" s="109"/>
      <c r="E155" s="172" t="s">
        <v>2</v>
      </c>
      <c r="F155" s="109"/>
      <c r="G155" s="109"/>
      <c r="H155" s="109"/>
      <c r="I155" s="307"/>
    </row>
    <row r="156" spans="2:9" customFormat="1" ht="19.5" customHeight="1" x14ac:dyDescent="0.25">
      <c r="B156" s="48"/>
      <c r="D156" s="99" t="s">
        <v>62</v>
      </c>
      <c r="E156" s="184" t="s">
        <v>2</v>
      </c>
      <c r="F156" s="237"/>
      <c r="G156" s="3"/>
      <c r="H156" s="172" t="s">
        <v>2</v>
      </c>
      <c r="I156" s="185" t="s">
        <v>2</v>
      </c>
    </row>
    <row r="157" spans="2:9" customFormat="1" ht="9.9499999999999993" customHeight="1" x14ac:dyDescent="0.25">
      <c r="B157" s="200"/>
      <c r="C157" s="56"/>
      <c r="D157" s="172"/>
      <c r="E157" s="172"/>
      <c r="F157" s="172"/>
      <c r="G157" s="172"/>
      <c r="H157" s="3"/>
      <c r="I157" s="4"/>
    </row>
    <row r="158" spans="2:9" customFormat="1" ht="19.5" customHeight="1" x14ac:dyDescent="0.25">
      <c r="B158" s="105"/>
      <c r="C158" s="613" t="s">
        <v>392</v>
      </c>
      <c r="D158" s="763"/>
      <c r="E158" s="66">
        <v>0</v>
      </c>
      <c r="F158" s="959" t="s">
        <v>285</v>
      </c>
      <c r="G158" s="960"/>
      <c r="H158" s="961"/>
      <c r="I158" s="132">
        <v>0</v>
      </c>
    </row>
    <row r="159" spans="2:9" customFormat="1" ht="19.5" customHeight="1" x14ac:dyDescent="0.25">
      <c r="B159" s="105"/>
      <c r="C159" s="613" t="s">
        <v>393</v>
      </c>
      <c r="D159" s="763"/>
      <c r="E159" s="66">
        <v>0</v>
      </c>
      <c r="F159" s="19"/>
      <c r="G159" s="3"/>
      <c r="H159" s="3"/>
      <c r="I159" s="132">
        <v>0</v>
      </c>
    </row>
    <row r="160" spans="2:9" customFormat="1" ht="9.9499999999999993" customHeight="1" thickBot="1" x14ac:dyDescent="0.3">
      <c r="B160" s="48"/>
      <c r="I160" s="42"/>
    </row>
    <row r="161" spans="1:21" customFormat="1" ht="19.5" customHeight="1" thickBot="1" x14ac:dyDescent="0.3">
      <c r="B161" s="48"/>
      <c r="C161" s="779" t="s">
        <v>66</v>
      </c>
      <c r="D161" s="779"/>
      <c r="E161" s="297">
        <f>SUM(E158:E159)</f>
        <v>0</v>
      </c>
      <c r="G161" s="779" t="s">
        <v>66</v>
      </c>
      <c r="H161" s="779"/>
      <c r="I161" s="297">
        <f>SUM(I158:I159)</f>
        <v>0</v>
      </c>
    </row>
    <row r="162" spans="1:21" customFormat="1" ht="9.9499999999999993" customHeight="1" thickBot="1" x14ac:dyDescent="0.3">
      <c r="B162" s="48"/>
      <c r="I162" s="42"/>
    </row>
    <row r="163" spans="1:21" customFormat="1" ht="19.5" customHeight="1" thickBot="1" x14ac:dyDescent="0.3">
      <c r="B163" s="952" t="s">
        <v>67</v>
      </c>
      <c r="C163" s="779"/>
      <c r="D163" s="779"/>
      <c r="E163" s="297">
        <f>SUM(E161/12)</f>
        <v>0</v>
      </c>
      <c r="F163" s="779" t="s">
        <v>67</v>
      </c>
      <c r="G163" s="779"/>
      <c r="H163" s="779"/>
      <c r="I163" s="297">
        <f>SUM(I161/12)</f>
        <v>0</v>
      </c>
    </row>
    <row r="164" spans="1:21" customFormat="1" ht="9.9499999999999993" customHeight="1" thickBot="1" x14ac:dyDescent="0.3">
      <c r="B164" s="48"/>
      <c r="I164" s="42"/>
    </row>
    <row r="165" spans="1:21" customFormat="1" ht="19.5" customHeight="1" thickBot="1" x14ac:dyDescent="0.3">
      <c r="B165" s="48"/>
      <c r="C165" t="s">
        <v>2</v>
      </c>
      <c r="G165" s="931" t="s">
        <v>35</v>
      </c>
      <c r="H165" s="931"/>
      <c r="I165" s="297">
        <f>SUM(E161+I161)/24</f>
        <v>0</v>
      </c>
    </row>
    <row r="166" spans="1:21" customFormat="1" ht="9.9499999999999993" customHeight="1" x14ac:dyDescent="0.25">
      <c r="B166" s="48"/>
      <c r="G166" s="241"/>
      <c r="H166" s="241"/>
      <c r="I166" s="338"/>
    </row>
    <row r="167" spans="1:21" customFormat="1" ht="19.5" customHeight="1" x14ac:dyDescent="0.25">
      <c r="B167" s="48"/>
      <c r="C167" s="779" t="s">
        <v>420</v>
      </c>
      <c r="D167" s="779"/>
      <c r="E167" s="779"/>
      <c r="F167" s="779"/>
      <c r="G167" s="779"/>
      <c r="H167" s="779"/>
      <c r="I167" s="299">
        <v>0</v>
      </c>
    </row>
    <row r="168" spans="1:21" customFormat="1" ht="9.9499999999999993" customHeight="1" thickBot="1" x14ac:dyDescent="0.3">
      <c r="B168" s="48"/>
      <c r="I168" s="42"/>
    </row>
    <row r="169" spans="1:21" customFormat="1" ht="19.5" customHeight="1" thickBot="1" x14ac:dyDescent="0.3">
      <c r="B169" s="48"/>
      <c r="G169" s="779" t="s">
        <v>421</v>
      </c>
      <c r="H169" s="953"/>
      <c r="I169" s="297" t="e">
        <f>(I165*24)/I167</f>
        <v>#DIV/0!</v>
      </c>
    </row>
    <row r="170" spans="1:21" customFormat="1" ht="9.9499999999999993" customHeight="1" thickBot="1" x14ac:dyDescent="0.3">
      <c r="B170" s="48"/>
      <c r="I170" s="42"/>
    </row>
    <row r="171" spans="1:21" ht="19.5" customHeight="1" thickBot="1" x14ac:dyDescent="0.3">
      <c r="A171"/>
      <c r="B171" s="48"/>
      <c r="C171"/>
      <c r="D171"/>
      <c r="E171" s="954" t="s">
        <v>423</v>
      </c>
      <c r="F171" s="954"/>
      <c r="G171" s="954"/>
      <c r="H171" s="955"/>
      <c r="I171" s="341">
        <f>MIN(E163,I163)</f>
        <v>0</v>
      </c>
      <c r="K171"/>
      <c r="L171"/>
      <c r="M171"/>
      <c r="N171"/>
      <c r="O171"/>
      <c r="P171"/>
      <c r="Q171"/>
      <c r="R171"/>
      <c r="S171"/>
      <c r="T171"/>
      <c r="U171"/>
    </row>
    <row r="172" spans="1:21" ht="9.75" customHeight="1" thickBot="1" x14ac:dyDescent="0.3">
      <c r="A172"/>
      <c r="B172" s="48"/>
      <c r="C172"/>
      <c r="D172"/>
      <c r="E172" s="342"/>
      <c r="F172" s="342"/>
      <c r="G172" s="342"/>
      <c r="H172" s="342"/>
      <c r="I172" s="343"/>
      <c r="K172"/>
      <c r="L172"/>
      <c r="M172"/>
      <c r="N172"/>
      <c r="O172"/>
      <c r="P172"/>
      <c r="Q172"/>
      <c r="R172"/>
      <c r="S172"/>
      <c r="T172"/>
      <c r="U172"/>
    </row>
    <row r="173" spans="1:21" customFormat="1" ht="19.5" customHeight="1" thickBot="1" x14ac:dyDescent="0.3">
      <c r="B173" s="545" t="s">
        <v>228</v>
      </c>
      <c r="C173" s="546"/>
      <c r="D173" s="546"/>
      <c r="E173" s="546"/>
      <c r="F173" s="546"/>
      <c r="G173" s="546"/>
      <c r="H173" s="546"/>
      <c r="I173" s="547"/>
    </row>
    <row r="174" spans="1:21" customFormat="1" ht="19.5" customHeight="1" x14ac:dyDescent="0.25">
      <c r="B174" s="947"/>
      <c r="C174" s="948"/>
      <c r="D174" s="948"/>
      <c r="E174" s="948"/>
      <c r="F174" s="948"/>
      <c r="G174" s="948"/>
      <c r="H174" s="948"/>
      <c r="I174" s="949"/>
    </row>
    <row r="175" spans="1:21" customFormat="1" ht="19.5" customHeight="1" x14ac:dyDescent="0.25">
      <c r="B175" s="866"/>
      <c r="C175" s="867"/>
      <c r="D175" s="867"/>
      <c r="E175" s="867"/>
      <c r="F175" s="867"/>
      <c r="G175" s="867"/>
      <c r="H175" s="867"/>
      <c r="I175" s="950"/>
    </row>
    <row r="176" spans="1:21" customFormat="1" ht="19.5" customHeight="1" x14ac:dyDescent="0.25">
      <c r="B176" s="866"/>
      <c r="C176" s="867"/>
      <c r="D176" s="867"/>
      <c r="E176" s="867"/>
      <c r="F176" s="867"/>
      <c r="G176" s="867"/>
      <c r="H176" s="867"/>
      <c r="I176" s="950"/>
    </row>
    <row r="177" spans="2:9" customFormat="1" ht="19.5" customHeight="1" x14ac:dyDescent="0.25">
      <c r="B177" s="866"/>
      <c r="C177" s="867"/>
      <c r="D177" s="867"/>
      <c r="E177" s="867"/>
      <c r="F177" s="867"/>
      <c r="G177" s="867"/>
      <c r="H177" s="867"/>
      <c r="I177" s="950"/>
    </row>
    <row r="178" spans="2:9" customFormat="1" ht="19.5" customHeight="1" x14ac:dyDescent="0.25">
      <c r="B178" s="866"/>
      <c r="C178" s="867"/>
      <c r="D178" s="867"/>
      <c r="E178" s="867"/>
      <c r="F178" s="867"/>
      <c r="G178" s="867"/>
      <c r="H178" s="867"/>
      <c r="I178" s="950"/>
    </row>
    <row r="179" spans="2:9" customFormat="1" ht="19.5" customHeight="1" thickBot="1" x14ac:dyDescent="0.3">
      <c r="B179" s="868"/>
      <c r="C179" s="869"/>
      <c r="D179" s="869"/>
      <c r="E179" s="869"/>
      <c r="F179" s="869"/>
      <c r="G179" s="869"/>
      <c r="H179" s="869"/>
      <c r="I179" s="951"/>
    </row>
    <row r="180" spans="2:9" customFormat="1" ht="19.5" customHeight="1" x14ac:dyDescent="0.25">
      <c r="B180" s="567" t="s">
        <v>404</v>
      </c>
      <c r="C180" s="568"/>
      <c r="D180" s="568"/>
      <c r="E180" s="568"/>
      <c r="F180" s="568"/>
      <c r="G180" s="568"/>
      <c r="H180" s="568"/>
      <c r="I180" s="569"/>
    </row>
    <row r="181" spans="2:9" customFormat="1" ht="19.5" customHeight="1" x14ac:dyDescent="0.25">
      <c r="B181" s="570"/>
      <c r="C181" s="571"/>
      <c r="D181" s="571"/>
      <c r="E181" s="571"/>
      <c r="F181" s="571"/>
      <c r="G181" s="571"/>
      <c r="H181" s="571"/>
      <c r="I181" s="572"/>
    </row>
    <row r="182" spans="2:9" customFormat="1" ht="19.5" customHeight="1" thickBot="1" x14ac:dyDescent="0.3">
      <c r="B182" s="573"/>
      <c r="C182" s="574"/>
      <c r="D182" s="574"/>
      <c r="E182" s="574"/>
      <c r="F182" s="574"/>
      <c r="G182" s="574"/>
      <c r="H182" s="574"/>
      <c r="I182" s="575"/>
    </row>
    <row r="183" spans="2:9" customFormat="1" ht="19.5" customHeight="1" x14ac:dyDescent="0.25">
      <c r="B183" s="209"/>
      <c r="C183" s="210"/>
      <c r="D183" s="210"/>
      <c r="E183" s="210"/>
      <c r="F183" s="210"/>
      <c r="G183" s="210"/>
      <c r="H183" s="210"/>
      <c r="I183" s="211"/>
    </row>
    <row r="184" spans="2:9" customFormat="1" ht="19.5" customHeight="1" x14ac:dyDescent="0.25">
      <c r="B184" s="5"/>
      <c r="C184" s="99" t="s">
        <v>378</v>
      </c>
      <c r="D184" s="853"/>
      <c r="E184" s="854"/>
      <c r="F184" s="854"/>
      <c r="G184" s="854"/>
      <c r="H184" s="855"/>
      <c r="I184" s="243"/>
    </row>
    <row r="185" spans="2:9" customFormat="1" ht="9.9499999999999993" customHeight="1" x14ac:dyDescent="0.25">
      <c r="B185" s="5"/>
      <c r="C185" s="99"/>
      <c r="D185" s="247"/>
      <c r="E185" s="247"/>
      <c r="F185" s="247"/>
      <c r="G185" s="247"/>
      <c r="H185" s="247"/>
      <c r="I185" s="243"/>
    </row>
    <row r="186" spans="2:9" customFormat="1" ht="19.5" customHeight="1" x14ac:dyDescent="0.25">
      <c r="B186" s="5"/>
      <c r="C186" s="99" t="s">
        <v>422</v>
      </c>
      <c r="D186" s="853"/>
      <c r="E186" s="854"/>
      <c r="F186" s="854"/>
      <c r="G186" s="854"/>
      <c r="H186" s="855"/>
      <c r="I186" s="243"/>
    </row>
    <row r="187" spans="2:9" customFormat="1" ht="19.5" customHeight="1" thickBot="1" x14ac:dyDescent="0.3">
      <c r="B187" s="94"/>
      <c r="C187" s="244"/>
      <c r="D187" s="245"/>
      <c r="E187" s="95"/>
      <c r="F187" s="95"/>
      <c r="G187" s="95"/>
      <c r="H187" s="962"/>
      <c r="I187" s="963"/>
    </row>
    <row r="188" spans="2:9" customFormat="1" ht="19.5" customHeight="1" x14ac:dyDescent="0.25">
      <c r="B188" s="956" t="s">
        <v>357</v>
      </c>
      <c r="C188" s="957"/>
      <c r="D188" s="957"/>
      <c r="E188" s="957"/>
      <c r="F188" s="957"/>
      <c r="G188" s="957"/>
      <c r="H188" s="957"/>
      <c r="I188" s="958"/>
    </row>
    <row r="189" spans="2:9" customFormat="1" ht="9.9499999999999993" customHeight="1" x14ac:dyDescent="0.25">
      <c r="B189" s="119" t="s">
        <v>2</v>
      </c>
      <c r="C189" s="120"/>
      <c r="D189" s="120"/>
      <c r="E189" s="120"/>
      <c r="F189" s="120"/>
      <c r="G189" s="120"/>
      <c r="H189" s="120"/>
      <c r="I189" s="121"/>
    </row>
    <row r="190" spans="2:9" customFormat="1" ht="19.5" customHeight="1" x14ac:dyDescent="0.25">
      <c r="B190" s="819" t="s">
        <v>478</v>
      </c>
      <c r="C190" s="755"/>
      <c r="D190" s="755"/>
      <c r="E190" s="755"/>
      <c r="F190" s="60"/>
      <c r="H190" s="3"/>
      <c r="I190" s="123">
        <v>0</v>
      </c>
    </row>
    <row r="191" spans="2:9" customFormat="1" ht="9.9499999999999993" customHeight="1" thickBot="1" x14ac:dyDescent="0.3">
      <c r="B191" s="198"/>
      <c r="C191" s="60"/>
      <c r="D191" s="60"/>
      <c r="E191" s="60"/>
      <c r="F191" s="60"/>
      <c r="H191" s="3"/>
      <c r="I191" s="253"/>
    </row>
    <row r="192" spans="2:9" customFormat="1" ht="19.5" customHeight="1" thickBot="1" x14ac:dyDescent="0.3">
      <c r="B192" s="819" t="s">
        <v>358</v>
      </c>
      <c r="C192" s="755"/>
      <c r="D192" s="755"/>
      <c r="E192" s="755"/>
      <c r="F192" s="60"/>
      <c r="G192" s="122">
        <v>0</v>
      </c>
      <c r="H192" s="161" t="s">
        <v>360</v>
      </c>
      <c r="I192" s="278">
        <f xml:space="preserve"> G192*0.75</f>
        <v>0</v>
      </c>
    </row>
    <row r="193" spans="2:9" customFormat="1" ht="9.9499999999999993" customHeight="1" thickBot="1" x14ac:dyDescent="0.3">
      <c r="B193" s="198"/>
      <c r="C193" s="60"/>
      <c r="D193" s="60"/>
      <c r="E193" s="60"/>
      <c r="F193" s="60"/>
      <c r="G193" s="337"/>
      <c r="H193" s="161"/>
      <c r="I193" s="298"/>
    </row>
    <row r="194" spans="2:9" customFormat="1" ht="19.5" customHeight="1" thickBot="1" x14ac:dyDescent="0.3">
      <c r="B194" s="819" t="s">
        <v>359</v>
      </c>
      <c r="C194" s="755"/>
      <c r="D194" s="755"/>
      <c r="E194" s="755"/>
      <c r="F194" s="60"/>
      <c r="G194" s="122">
        <v>0</v>
      </c>
      <c r="H194" s="161" t="s">
        <v>360</v>
      </c>
      <c r="I194" s="278">
        <f>G194*0.75</f>
        <v>0</v>
      </c>
    </row>
    <row r="195" spans="2:9" customFormat="1" ht="19.5" customHeight="1" thickBot="1" x14ac:dyDescent="0.3">
      <c r="B195" s="48"/>
      <c r="I195" s="246" t="s">
        <v>363</v>
      </c>
    </row>
    <row r="196" spans="2:9" customFormat="1" ht="19.5" customHeight="1" thickBot="1" x14ac:dyDescent="0.3">
      <c r="B196" s="5"/>
      <c r="C196" s="3"/>
      <c r="D196" s="3"/>
      <c r="E196" s="3"/>
      <c r="F196" s="3"/>
      <c r="G196" s="711" t="s">
        <v>361</v>
      </c>
      <c r="H196" s="712"/>
      <c r="I196" s="294">
        <f>MIN(I190, I192, I194)</f>
        <v>0</v>
      </c>
    </row>
    <row r="197" spans="2:9" customFormat="1" ht="9.9499999999999993" customHeight="1" thickBot="1" x14ac:dyDescent="0.3">
      <c r="B197" s="33"/>
      <c r="C197" s="6"/>
      <c r="D197" s="6"/>
      <c r="E197" s="6"/>
      <c r="F197" s="6"/>
      <c r="G197" s="6"/>
      <c r="H197" s="6"/>
      <c r="I197" s="7"/>
    </row>
    <row r="198" spans="2:9" customFormat="1" ht="19.5" customHeight="1" x14ac:dyDescent="0.25">
      <c r="B198" s="956" t="s">
        <v>362</v>
      </c>
      <c r="C198" s="957"/>
      <c r="D198" s="957"/>
      <c r="E198" s="957"/>
      <c r="F198" s="957"/>
      <c r="G198" s="957"/>
      <c r="H198" s="957"/>
      <c r="I198" s="958"/>
    </row>
    <row r="199" spans="2:9" customFormat="1" ht="9.9499999999999993" customHeight="1" x14ac:dyDescent="0.25">
      <c r="B199" s="168"/>
      <c r="C199" s="109"/>
      <c r="D199" s="109"/>
      <c r="E199" s="109"/>
      <c r="F199" s="109"/>
      <c r="G199" s="109"/>
      <c r="H199" s="109"/>
      <c r="I199" s="307"/>
    </row>
    <row r="200" spans="2:9" customFormat="1" ht="9.9499999999999993" customHeight="1" x14ac:dyDescent="0.25">
      <c r="B200" s="48"/>
      <c r="D200" s="109"/>
      <c r="E200" s="172" t="s">
        <v>2</v>
      </c>
      <c r="F200" s="109"/>
      <c r="G200" s="109"/>
      <c r="H200" s="109"/>
      <c r="I200" s="307"/>
    </row>
    <row r="201" spans="2:9" customFormat="1" ht="19.5" customHeight="1" x14ac:dyDescent="0.25">
      <c r="B201" s="48"/>
      <c r="D201" s="99" t="s">
        <v>62</v>
      </c>
      <c r="E201" s="184" t="s">
        <v>2</v>
      </c>
      <c r="F201" s="237"/>
      <c r="G201" s="3"/>
      <c r="H201" s="172" t="s">
        <v>2</v>
      </c>
      <c r="I201" s="185" t="s">
        <v>2</v>
      </c>
    </row>
    <row r="202" spans="2:9" customFormat="1" ht="9.9499999999999993" customHeight="1" x14ac:dyDescent="0.25">
      <c r="B202" s="200"/>
      <c r="C202" s="56"/>
      <c r="D202" s="172"/>
      <c r="E202" s="172"/>
      <c r="F202" s="172"/>
      <c r="G202" s="172"/>
      <c r="H202" s="3"/>
      <c r="I202" s="4"/>
    </row>
    <row r="203" spans="2:9" customFormat="1" ht="19.5" customHeight="1" x14ac:dyDescent="0.25">
      <c r="B203" s="105"/>
      <c r="C203" s="613" t="s">
        <v>392</v>
      </c>
      <c r="D203" s="763"/>
      <c r="E203" s="66">
        <v>0</v>
      </c>
      <c r="F203" s="959" t="s">
        <v>285</v>
      </c>
      <c r="G203" s="960"/>
      <c r="H203" s="961"/>
      <c r="I203" s="132">
        <v>0</v>
      </c>
    </row>
    <row r="204" spans="2:9" customFormat="1" ht="19.5" customHeight="1" x14ac:dyDescent="0.25">
      <c r="B204" s="105"/>
      <c r="C204" s="613" t="s">
        <v>393</v>
      </c>
      <c r="D204" s="763"/>
      <c r="E204" s="66">
        <v>0</v>
      </c>
      <c r="F204" s="19"/>
      <c r="G204" s="3"/>
      <c r="H204" s="3"/>
      <c r="I204" s="132">
        <v>0</v>
      </c>
    </row>
    <row r="205" spans="2:9" customFormat="1" ht="9.9499999999999993" customHeight="1" thickBot="1" x14ac:dyDescent="0.3">
      <c r="B205" s="48"/>
      <c r="I205" s="42"/>
    </row>
    <row r="206" spans="2:9" customFormat="1" ht="19.5" customHeight="1" thickBot="1" x14ac:dyDescent="0.3">
      <c r="B206" s="48"/>
      <c r="C206" s="779" t="s">
        <v>66</v>
      </c>
      <c r="D206" s="779"/>
      <c r="E206" s="297">
        <f>SUM(E203:E204)</f>
        <v>0</v>
      </c>
      <c r="G206" s="779" t="s">
        <v>66</v>
      </c>
      <c r="H206" s="779"/>
      <c r="I206" s="297">
        <f>SUM(I203:I204)</f>
        <v>0</v>
      </c>
    </row>
    <row r="207" spans="2:9" customFormat="1" ht="9.9499999999999993" customHeight="1" thickBot="1" x14ac:dyDescent="0.3">
      <c r="B207" s="48"/>
      <c r="I207" s="42"/>
    </row>
    <row r="208" spans="2:9" customFormat="1" ht="19.5" customHeight="1" thickBot="1" x14ac:dyDescent="0.3">
      <c r="B208" s="952" t="s">
        <v>67</v>
      </c>
      <c r="C208" s="779"/>
      <c r="D208" s="779"/>
      <c r="E208" s="297">
        <f>SUM(E206/12)</f>
        <v>0</v>
      </c>
      <c r="F208" s="779" t="s">
        <v>67</v>
      </c>
      <c r="G208" s="779"/>
      <c r="H208" s="779"/>
      <c r="I208" s="297">
        <f>SUM(I206/12)</f>
        <v>0</v>
      </c>
    </row>
    <row r="209" spans="1:21" customFormat="1" ht="9.9499999999999993" customHeight="1" thickBot="1" x14ac:dyDescent="0.3">
      <c r="B209" s="48"/>
      <c r="I209" s="42"/>
    </row>
    <row r="210" spans="1:21" customFormat="1" ht="19.5" customHeight="1" thickBot="1" x14ac:dyDescent="0.3">
      <c r="B210" s="48"/>
      <c r="C210" t="s">
        <v>2</v>
      </c>
      <c r="G210" s="931" t="s">
        <v>35</v>
      </c>
      <c r="H210" s="931"/>
      <c r="I210" s="297">
        <f>SUM(E206+I206)/24</f>
        <v>0</v>
      </c>
    </row>
    <row r="211" spans="1:21" customFormat="1" ht="9.9499999999999993" customHeight="1" x14ac:dyDescent="0.25">
      <c r="B211" s="48"/>
      <c r="G211" s="241"/>
      <c r="H211" s="241"/>
      <c r="I211" s="338"/>
    </row>
    <row r="212" spans="1:21" customFormat="1" ht="19.5" customHeight="1" x14ac:dyDescent="0.25">
      <c r="B212" s="48"/>
      <c r="C212" s="779" t="s">
        <v>420</v>
      </c>
      <c r="D212" s="779"/>
      <c r="E212" s="779"/>
      <c r="F212" s="779"/>
      <c r="G212" s="779"/>
      <c r="H212" s="779"/>
      <c r="I212" s="299">
        <v>0</v>
      </c>
    </row>
    <row r="213" spans="1:21" customFormat="1" ht="9.9499999999999993" customHeight="1" thickBot="1" x14ac:dyDescent="0.3">
      <c r="B213" s="48"/>
      <c r="I213" s="42"/>
    </row>
    <row r="214" spans="1:21" ht="20.100000000000001" customHeight="1" thickBot="1" x14ac:dyDescent="0.3">
      <c r="B214" s="48"/>
      <c r="C214"/>
      <c r="D214"/>
      <c r="E214"/>
      <c r="F214"/>
      <c r="G214" s="779" t="s">
        <v>421</v>
      </c>
      <c r="H214" s="953"/>
      <c r="I214" s="297" t="e">
        <f>(I210*24)/I212</f>
        <v>#DIV/0!</v>
      </c>
    </row>
    <row r="215" spans="1:21" ht="9.9499999999999993" customHeight="1" thickBot="1" x14ac:dyDescent="0.3">
      <c r="B215" s="48"/>
      <c r="C215"/>
      <c r="D215"/>
      <c r="E215"/>
      <c r="F215"/>
      <c r="G215"/>
      <c r="H215"/>
      <c r="I215" s="42"/>
    </row>
    <row r="216" spans="1:21" ht="19.5" customHeight="1" thickBot="1" x14ac:dyDescent="0.3">
      <c r="A216"/>
      <c r="B216" s="48"/>
      <c r="C216"/>
      <c r="D216"/>
      <c r="E216" s="954" t="s">
        <v>423</v>
      </c>
      <c r="F216" s="954"/>
      <c r="G216" s="954"/>
      <c r="H216" s="955"/>
      <c r="I216" s="341">
        <f>MIN(E208,I208)</f>
        <v>0</v>
      </c>
      <c r="K216"/>
      <c r="L216"/>
      <c r="M216"/>
      <c r="N216"/>
      <c r="O216"/>
      <c r="P216"/>
      <c r="Q216"/>
      <c r="R216"/>
      <c r="S216"/>
      <c r="T216"/>
      <c r="U216"/>
    </row>
    <row r="217" spans="1:21" ht="9.75" customHeight="1" thickBot="1" x14ac:dyDescent="0.3">
      <c r="A217"/>
      <c r="B217" s="48"/>
      <c r="C217"/>
      <c r="D217"/>
      <c r="E217" s="342"/>
      <c r="F217" s="342"/>
      <c r="G217" s="342"/>
      <c r="H217" s="342"/>
      <c r="I217" s="343"/>
      <c r="K217"/>
      <c r="L217"/>
      <c r="M217"/>
      <c r="N217"/>
      <c r="O217"/>
      <c r="P217"/>
      <c r="Q217"/>
      <c r="R217"/>
      <c r="S217"/>
      <c r="T217"/>
      <c r="U217"/>
    </row>
    <row r="218" spans="1:21" ht="20.100000000000001" customHeight="1" thickBot="1" x14ac:dyDescent="0.3">
      <c r="B218" s="545" t="s">
        <v>228</v>
      </c>
      <c r="C218" s="546"/>
      <c r="D218" s="546"/>
      <c r="E218" s="546"/>
      <c r="F218" s="546"/>
      <c r="G218" s="546"/>
      <c r="H218" s="546"/>
      <c r="I218" s="547"/>
    </row>
    <row r="219" spans="1:21" ht="20.100000000000001" customHeight="1" x14ac:dyDescent="0.25">
      <c r="B219" s="947"/>
      <c r="C219" s="948"/>
      <c r="D219" s="948"/>
      <c r="E219" s="948"/>
      <c r="F219" s="948"/>
      <c r="G219" s="948"/>
      <c r="H219" s="948"/>
      <c r="I219" s="949"/>
    </row>
    <row r="220" spans="1:21" ht="20.100000000000001" customHeight="1" x14ac:dyDescent="0.25">
      <c r="B220" s="866"/>
      <c r="C220" s="867"/>
      <c r="D220" s="867"/>
      <c r="E220" s="867"/>
      <c r="F220" s="867"/>
      <c r="G220" s="867"/>
      <c r="H220" s="867"/>
      <c r="I220" s="950"/>
    </row>
    <row r="221" spans="1:21" ht="20.100000000000001" customHeight="1" x14ac:dyDescent="0.25">
      <c r="B221" s="866"/>
      <c r="C221" s="867"/>
      <c r="D221" s="867"/>
      <c r="E221" s="867"/>
      <c r="F221" s="867"/>
      <c r="G221" s="867"/>
      <c r="H221" s="867"/>
      <c r="I221" s="950"/>
    </row>
    <row r="222" spans="1:21" ht="20.100000000000001" customHeight="1" x14ac:dyDescent="0.25">
      <c r="B222" s="866"/>
      <c r="C222" s="867"/>
      <c r="D222" s="867"/>
      <c r="E222" s="867"/>
      <c r="F222" s="867"/>
      <c r="G222" s="867"/>
      <c r="H222" s="867"/>
      <c r="I222" s="950"/>
    </row>
    <row r="223" spans="1:21" ht="20.100000000000001" customHeight="1" x14ac:dyDescent="0.25">
      <c r="B223" s="866"/>
      <c r="C223" s="867"/>
      <c r="D223" s="867"/>
      <c r="E223" s="867"/>
      <c r="F223" s="867"/>
      <c r="G223" s="867"/>
      <c r="H223" s="867"/>
      <c r="I223" s="950"/>
    </row>
    <row r="224" spans="1:21" ht="20.100000000000001" customHeight="1" thickBot="1" x14ac:dyDescent="0.3">
      <c r="B224" s="868"/>
      <c r="C224" s="869"/>
      <c r="D224" s="869"/>
      <c r="E224" s="869"/>
      <c r="F224" s="869"/>
      <c r="G224" s="869"/>
      <c r="H224" s="869"/>
      <c r="I224" s="951"/>
    </row>
  </sheetData>
  <sheetProtection algorithmName="SHA-512" hashValue="4N7OlRGZhgBcYUxo7nS+E5NnPRbTujfLRkC92eJopi/Jlyz8bsnqzmPO2WeLG8lfXGOooQZIz8JgEK/Tg5lGnQ==" saltValue="rBQEr+szq6uqerRe7CHxIw==" spinCount="100000" sheet="1" objects="1" scenarios="1"/>
  <mergeCells count="104">
    <mergeCell ref="E81:H81"/>
    <mergeCell ref="B2:I4"/>
    <mergeCell ref="B8:I8"/>
    <mergeCell ref="B16:I16"/>
    <mergeCell ref="D6:H6"/>
    <mergeCell ref="B38:I38"/>
    <mergeCell ref="B12:E12"/>
    <mergeCell ref="H7:I7"/>
    <mergeCell ref="B10:E10"/>
    <mergeCell ref="B11:E11"/>
    <mergeCell ref="G14:H14"/>
    <mergeCell ref="B53:I53"/>
    <mergeCell ref="B55:E55"/>
    <mergeCell ref="B57:E57"/>
    <mergeCell ref="B59:E59"/>
    <mergeCell ref="B73:D73"/>
    <mergeCell ref="F73:H73"/>
    <mergeCell ref="C71:D71"/>
    <mergeCell ref="G71:H71"/>
    <mergeCell ref="B39:I44"/>
    <mergeCell ref="F21:H21"/>
    <mergeCell ref="B45:I47"/>
    <mergeCell ref="D49:H49"/>
    <mergeCell ref="H52:I52"/>
    <mergeCell ref="D51:H51"/>
    <mergeCell ref="G61:H61"/>
    <mergeCell ref="B63:I63"/>
    <mergeCell ref="F68:H68"/>
    <mergeCell ref="C114:D114"/>
    <mergeCell ref="C116:D116"/>
    <mergeCell ref="G116:H116"/>
    <mergeCell ref="C68:D68"/>
    <mergeCell ref="C69:D69"/>
    <mergeCell ref="G75:H75"/>
    <mergeCell ref="C77:H77"/>
    <mergeCell ref="G79:H79"/>
    <mergeCell ref="B83:I83"/>
    <mergeCell ref="B84:I89"/>
    <mergeCell ref="B90:I92"/>
    <mergeCell ref="D94:H94"/>
    <mergeCell ref="D96:H96"/>
    <mergeCell ref="H97:I97"/>
    <mergeCell ref="B98:I98"/>
    <mergeCell ref="B100:E100"/>
    <mergeCell ref="B102:E102"/>
    <mergeCell ref="B104:E104"/>
    <mergeCell ref="G106:H106"/>
    <mergeCell ref="B108:I108"/>
    <mergeCell ref="C113:D113"/>
    <mergeCell ref="F113:H113"/>
    <mergeCell ref="G120:H120"/>
    <mergeCell ref="B118:D118"/>
    <mergeCell ref="F118:H118"/>
    <mergeCell ref="C122:H122"/>
    <mergeCell ref="G124:H124"/>
    <mergeCell ref="B128:I128"/>
    <mergeCell ref="B129:I134"/>
    <mergeCell ref="B135:I137"/>
    <mergeCell ref="D139:H139"/>
    <mergeCell ref="D141:H141"/>
    <mergeCell ref="H142:I142"/>
    <mergeCell ref="B143:I143"/>
    <mergeCell ref="B145:E145"/>
    <mergeCell ref="B147:E147"/>
    <mergeCell ref="B149:E149"/>
    <mergeCell ref="G151:H151"/>
    <mergeCell ref="B180:I182"/>
    <mergeCell ref="D184:H184"/>
    <mergeCell ref="D186:H186"/>
    <mergeCell ref="H187:I187"/>
    <mergeCell ref="B188:I188"/>
    <mergeCell ref="B153:I153"/>
    <mergeCell ref="C158:D158"/>
    <mergeCell ref="F158:H158"/>
    <mergeCell ref="C159:D159"/>
    <mergeCell ref="C161:D161"/>
    <mergeCell ref="G161:H161"/>
    <mergeCell ref="B163:D163"/>
    <mergeCell ref="G165:H165"/>
    <mergeCell ref="C167:H167"/>
    <mergeCell ref="B218:I218"/>
    <mergeCell ref="B219:I224"/>
    <mergeCell ref="B208:D208"/>
    <mergeCell ref="F208:H208"/>
    <mergeCell ref="G210:H210"/>
    <mergeCell ref="C212:H212"/>
    <mergeCell ref="G214:H214"/>
    <mergeCell ref="E126:H126"/>
    <mergeCell ref="E171:H171"/>
    <mergeCell ref="E216:H216"/>
    <mergeCell ref="B190:E190"/>
    <mergeCell ref="B192:E192"/>
    <mergeCell ref="B194:E194"/>
    <mergeCell ref="G196:H196"/>
    <mergeCell ref="B198:I198"/>
    <mergeCell ref="C203:D203"/>
    <mergeCell ref="F203:H203"/>
    <mergeCell ref="C204:D204"/>
    <mergeCell ref="C206:D206"/>
    <mergeCell ref="G206:H206"/>
    <mergeCell ref="G169:H169"/>
    <mergeCell ref="B173:I173"/>
    <mergeCell ref="F163:H163"/>
    <mergeCell ref="B174:I179"/>
  </mergeCells>
  <pageMargins left="0.45" right="0.45" top="0.5" bottom="0.5" header="0.3" footer="0.3"/>
  <pageSetup scale="98" fitToHeight="0" orientation="portrait" r:id="rId1"/>
  <rowBreaks count="3" manualBreakCount="3">
    <brk id="89" max="16383" man="1"/>
    <brk id="134" max="16383" man="1"/>
    <brk id="179" max="16383" man="1"/>
  </rowBreaks>
  <ignoredErrors>
    <ignoredError sqref="I79 I36 I214 I169 I124" evalError="1"/>
  </ignoredError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K120"/>
  <sheetViews>
    <sheetView showGridLines="0" showRowColHeaders="0" workbookViewId="0">
      <selection activeCell="D6" sqref="D6:H6"/>
    </sheetView>
  </sheetViews>
  <sheetFormatPr defaultColWidth="12.7109375" defaultRowHeight="20.100000000000001" customHeight="1" x14ac:dyDescent="0.25"/>
  <cols>
    <col min="1" max="1" width="2.7109375" style="3" customWidth="1"/>
    <col min="2" max="4" width="12.7109375" style="3" customWidth="1"/>
    <col min="5" max="5" width="15.7109375" style="3" customWidth="1"/>
    <col min="6" max="7" width="10.7109375" style="3" customWidth="1"/>
    <col min="8" max="8" width="15.7109375" style="3" customWidth="1"/>
    <col min="9" max="9" width="12.7109375" style="3" customWidth="1"/>
    <col min="10" max="16384" width="12.7109375" style="3"/>
  </cols>
  <sheetData>
    <row r="1" spans="2:11" ht="20.100000000000001" customHeight="1" thickBot="1" x14ac:dyDescent="0.3">
      <c r="H1" s="325">
        <v>2020</v>
      </c>
      <c r="I1" s="176" t="s">
        <v>2</v>
      </c>
    </row>
    <row r="2" spans="2:11" ht="20.100000000000001" customHeight="1" x14ac:dyDescent="0.25">
      <c r="B2" s="567" t="s">
        <v>409</v>
      </c>
      <c r="C2" s="568"/>
      <c r="D2" s="568"/>
      <c r="E2" s="568"/>
      <c r="F2" s="568"/>
      <c r="G2" s="568"/>
      <c r="H2" s="569"/>
      <c r="I2" s="40"/>
    </row>
    <row r="3" spans="2:11" ht="20.100000000000001" customHeight="1" x14ac:dyDescent="0.25">
      <c r="B3" s="570"/>
      <c r="C3" s="571"/>
      <c r="D3" s="571"/>
      <c r="E3" s="571"/>
      <c r="F3" s="571"/>
      <c r="G3" s="571"/>
      <c r="H3" s="572"/>
      <c r="I3" s="40"/>
    </row>
    <row r="4" spans="2:11" ht="20.100000000000001" customHeight="1" thickBot="1" x14ac:dyDescent="0.3">
      <c r="B4" s="573"/>
      <c r="C4" s="574"/>
      <c r="D4" s="574"/>
      <c r="E4" s="574"/>
      <c r="F4" s="574"/>
      <c r="G4" s="574"/>
      <c r="H4" s="575"/>
      <c r="I4" s="40"/>
    </row>
    <row r="5" spans="2:11" ht="20.100000000000001" customHeight="1" x14ac:dyDescent="0.25">
      <c r="B5" s="209"/>
      <c r="C5" s="210"/>
      <c r="D5" s="210"/>
      <c r="E5" s="210"/>
      <c r="F5" s="210"/>
      <c r="G5" s="210"/>
      <c r="H5" s="211"/>
      <c r="K5" s="35"/>
    </row>
    <row r="6" spans="2:11" ht="20.100000000000001" customHeight="1" x14ac:dyDescent="0.25">
      <c r="B6" s="5"/>
      <c r="C6" s="99" t="s">
        <v>378</v>
      </c>
      <c r="D6" s="853"/>
      <c r="E6" s="854"/>
      <c r="F6" s="854"/>
      <c r="G6" s="854"/>
      <c r="H6" s="972"/>
      <c r="J6" s="35"/>
    </row>
    <row r="7" spans="2:11" ht="20.100000000000001" customHeight="1" x14ac:dyDescent="0.25">
      <c r="B7" s="5"/>
      <c r="C7" s="135"/>
      <c r="D7" s="247"/>
      <c r="E7" s="247"/>
      <c r="F7" s="247"/>
      <c r="G7" s="247"/>
      <c r="H7" s="248"/>
      <c r="J7" s="35"/>
    </row>
    <row r="8" spans="2:11" ht="20.100000000000001" customHeight="1" thickBot="1" x14ac:dyDescent="0.3">
      <c r="B8" s="33"/>
      <c r="C8" s="162"/>
      <c r="D8" s="162"/>
      <c r="E8" s="249"/>
      <c r="F8" s="249"/>
      <c r="G8" s="249"/>
      <c r="H8" s="250"/>
      <c r="I8" s="344"/>
      <c r="J8" s="35"/>
    </row>
    <row r="9" spans="2:11" ht="20.100000000000001" customHeight="1" x14ac:dyDescent="0.25">
      <c r="B9" s="967" t="s">
        <v>432</v>
      </c>
      <c r="C9" s="968"/>
      <c r="D9" s="968"/>
      <c r="E9" s="968"/>
      <c r="F9" s="968"/>
      <c r="G9" s="968"/>
      <c r="H9" s="969"/>
    </row>
    <row r="10" spans="2:11" ht="20.100000000000001" customHeight="1" x14ac:dyDescent="0.25">
      <c r="B10" s="136"/>
      <c r="H10" s="4"/>
    </row>
    <row r="11" spans="2:11" ht="20.100000000000001" customHeight="1" x14ac:dyDescent="0.25">
      <c r="B11" s="200" t="s">
        <v>2</v>
      </c>
      <c r="D11" s="195" t="s">
        <v>379</v>
      </c>
      <c r="E11" s="67" t="s">
        <v>2</v>
      </c>
      <c r="H11" s="175" t="s">
        <v>2</v>
      </c>
    </row>
    <row r="12" spans="2:11" ht="20.100000000000001" customHeight="1" x14ac:dyDescent="0.25">
      <c r="B12" s="200"/>
      <c r="E12" s="56"/>
      <c r="H12" s="201"/>
    </row>
    <row r="13" spans="2:11" ht="20.100000000000001" customHeight="1" x14ac:dyDescent="0.25">
      <c r="B13" s="612" t="s">
        <v>407</v>
      </c>
      <c r="C13" s="613"/>
      <c r="D13" s="763"/>
      <c r="E13" s="104">
        <v>0</v>
      </c>
      <c r="F13" s="970" t="s">
        <v>285</v>
      </c>
      <c r="G13" s="971"/>
      <c r="H13" s="166">
        <v>0</v>
      </c>
    </row>
    <row r="14" spans="2:11" ht="20.100000000000001" customHeight="1" x14ac:dyDescent="0.25">
      <c r="B14" s="610" t="s">
        <v>408</v>
      </c>
      <c r="C14" s="611"/>
      <c r="D14" s="973"/>
      <c r="E14" s="104">
        <v>0</v>
      </c>
      <c r="H14" s="166">
        <v>0</v>
      </c>
    </row>
    <row r="15" spans="2:11" ht="20.100000000000001" customHeight="1" thickBot="1" x14ac:dyDescent="0.3">
      <c r="B15" s="188"/>
      <c r="C15" s="189"/>
      <c r="D15" s="189"/>
      <c r="E15" s="240"/>
      <c r="H15" s="251"/>
    </row>
    <row r="16" spans="2:11" ht="20.100000000000001" customHeight="1" thickBot="1" x14ac:dyDescent="0.3">
      <c r="B16" s="888" t="s">
        <v>66</v>
      </c>
      <c r="C16" s="745"/>
      <c r="D16" s="822"/>
      <c r="E16" s="296">
        <f>SUM(E13+E14)</f>
        <v>0</v>
      </c>
      <c r="F16" s="54"/>
      <c r="G16" s="128"/>
      <c r="H16" s="296">
        <f>SUM(H13:H14)</f>
        <v>0</v>
      </c>
    </row>
    <row r="17" spans="2:9" ht="20.100000000000001" customHeight="1" thickBot="1" x14ac:dyDescent="0.3">
      <c r="B17" s="168"/>
      <c r="C17" s="109"/>
      <c r="D17" s="109"/>
      <c r="E17" s="97"/>
      <c r="F17" s="54"/>
      <c r="G17" s="54"/>
      <c r="H17" s="124"/>
    </row>
    <row r="18" spans="2:9" ht="20.100000000000001" customHeight="1" thickBot="1" x14ac:dyDescent="0.3">
      <c r="B18" s="888" t="s">
        <v>67</v>
      </c>
      <c r="C18" s="745"/>
      <c r="D18" s="822"/>
      <c r="E18" s="296">
        <f>SUM(E16/12)</f>
        <v>0</v>
      </c>
      <c r="F18" s="54"/>
      <c r="G18" s="128"/>
      <c r="H18" s="296">
        <f>SUM(H16/12)</f>
        <v>0</v>
      </c>
    </row>
    <row r="19" spans="2:9" ht="20.100000000000001" customHeight="1" thickBot="1" x14ac:dyDescent="0.3">
      <c r="B19" s="168"/>
      <c r="C19" s="109"/>
      <c r="D19" s="109"/>
      <c r="E19" s="97"/>
      <c r="F19" s="54"/>
      <c r="G19" s="54"/>
      <c r="H19" s="124"/>
    </row>
    <row r="20" spans="2:9" ht="20.100000000000001" customHeight="1" thickBot="1" x14ac:dyDescent="0.3">
      <c r="B20" s="252"/>
      <c r="C20" s="88"/>
      <c r="D20" s="88"/>
      <c r="E20" s="88"/>
      <c r="F20" s="711" t="s">
        <v>35</v>
      </c>
      <c r="G20" s="711"/>
      <c r="H20" s="291">
        <f>(E16+H16)/24</f>
        <v>0</v>
      </c>
      <c r="I20" s="88"/>
    </row>
    <row r="21" spans="2:9" ht="20.100000000000001" customHeight="1" thickBot="1" x14ac:dyDescent="0.3">
      <c r="B21" s="252"/>
      <c r="C21" s="88"/>
      <c r="D21" s="88"/>
      <c r="E21" s="88"/>
      <c r="F21" s="195"/>
      <c r="G21" s="195"/>
      <c r="H21" s="253"/>
      <c r="I21" s="88"/>
    </row>
    <row r="22" spans="2:9" customFormat="1" ht="20.100000000000001" customHeight="1" thickBot="1" x14ac:dyDescent="0.3">
      <c r="B22" s="716" t="s">
        <v>324</v>
      </c>
      <c r="C22" s="717"/>
      <c r="D22" s="717"/>
      <c r="E22" s="717"/>
      <c r="F22" s="717"/>
      <c r="G22" s="717"/>
      <c r="H22" s="718"/>
    </row>
    <row r="23" spans="2:9" customFormat="1" ht="20.100000000000001" customHeight="1" x14ac:dyDescent="0.25">
      <c r="B23" s="947"/>
      <c r="C23" s="948"/>
      <c r="D23" s="948"/>
      <c r="E23" s="948"/>
      <c r="F23" s="948"/>
      <c r="G23" s="948"/>
      <c r="H23" s="949"/>
    </row>
    <row r="24" spans="2:9" customFormat="1" ht="20.100000000000001" customHeight="1" x14ac:dyDescent="0.25">
      <c r="B24" s="866"/>
      <c r="C24" s="867"/>
      <c r="D24" s="867"/>
      <c r="E24" s="867"/>
      <c r="F24" s="867"/>
      <c r="G24" s="867"/>
      <c r="H24" s="950"/>
    </row>
    <row r="25" spans="2:9" customFormat="1" ht="20.100000000000001" customHeight="1" x14ac:dyDescent="0.25">
      <c r="B25" s="866"/>
      <c r="C25" s="867"/>
      <c r="D25" s="867"/>
      <c r="E25" s="867"/>
      <c r="F25" s="867"/>
      <c r="G25" s="867"/>
      <c r="H25" s="950"/>
    </row>
    <row r="26" spans="2:9" customFormat="1" ht="20.100000000000001" customHeight="1" x14ac:dyDescent="0.25">
      <c r="B26" s="866"/>
      <c r="C26" s="867"/>
      <c r="D26" s="867"/>
      <c r="E26" s="867"/>
      <c r="F26" s="867"/>
      <c r="G26" s="867"/>
      <c r="H26" s="950"/>
    </row>
    <row r="27" spans="2:9" customFormat="1" ht="20.100000000000001" customHeight="1" x14ac:dyDescent="0.25">
      <c r="B27" s="866"/>
      <c r="C27" s="867"/>
      <c r="D27" s="867"/>
      <c r="E27" s="867"/>
      <c r="F27" s="867"/>
      <c r="G27" s="867"/>
      <c r="H27" s="950"/>
    </row>
    <row r="28" spans="2:9" customFormat="1" ht="20.100000000000001" customHeight="1" thickBot="1" x14ac:dyDescent="0.3">
      <c r="B28" s="868"/>
      <c r="C28" s="869"/>
      <c r="D28" s="869"/>
      <c r="E28" s="869"/>
      <c r="F28" s="869"/>
      <c r="G28" s="869"/>
      <c r="H28" s="951"/>
    </row>
    <row r="29" spans="2:9" customFormat="1" ht="20.100000000000001" customHeight="1" x14ac:dyDescent="0.25">
      <c r="B29" s="567" t="s">
        <v>410</v>
      </c>
      <c r="C29" s="568"/>
      <c r="D29" s="568"/>
      <c r="E29" s="568"/>
      <c r="F29" s="568"/>
      <c r="G29" s="568"/>
      <c r="H29" s="569"/>
    </row>
    <row r="30" spans="2:9" customFormat="1" ht="20.100000000000001" customHeight="1" x14ac:dyDescent="0.25">
      <c r="B30" s="570"/>
      <c r="C30" s="571"/>
      <c r="D30" s="571"/>
      <c r="E30" s="571"/>
      <c r="F30" s="571"/>
      <c r="G30" s="571"/>
      <c r="H30" s="572"/>
    </row>
    <row r="31" spans="2:9" customFormat="1" ht="20.100000000000001" customHeight="1" thickBot="1" x14ac:dyDescent="0.3">
      <c r="B31" s="573"/>
      <c r="C31" s="574"/>
      <c r="D31" s="574"/>
      <c r="E31" s="574"/>
      <c r="F31" s="574"/>
      <c r="G31" s="574"/>
      <c r="H31" s="575"/>
    </row>
    <row r="32" spans="2:9" customFormat="1" ht="20.100000000000001" customHeight="1" x14ac:dyDescent="0.25">
      <c r="B32" s="209"/>
      <c r="C32" s="210"/>
      <c r="D32" s="210"/>
      <c r="E32" s="210"/>
      <c r="F32" s="210"/>
      <c r="G32" s="210"/>
      <c r="H32" s="211"/>
    </row>
    <row r="33" spans="2:8" customFormat="1" ht="20.100000000000001" customHeight="1" x14ac:dyDescent="0.25">
      <c r="B33" s="5"/>
      <c r="C33" s="99" t="s">
        <v>378</v>
      </c>
      <c r="D33" s="853"/>
      <c r="E33" s="854"/>
      <c r="F33" s="854"/>
      <c r="G33" s="854"/>
      <c r="H33" s="972"/>
    </row>
    <row r="34" spans="2:8" customFormat="1" ht="20.100000000000001" customHeight="1" x14ac:dyDescent="0.25">
      <c r="B34" s="5"/>
      <c r="C34" s="135"/>
      <c r="D34" s="247"/>
      <c r="E34" s="247"/>
      <c r="F34" s="247"/>
      <c r="G34" s="247"/>
      <c r="H34" s="248"/>
    </row>
    <row r="35" spans="2:8" customFormat="1" ht="20.100000000000001" customHeight="1" x14ac:dyDescent="0.25">
      <c r="B35" s="5"/>
      <c r="C35" s="195" t="s">
        <v>226</v>
      </c>
      <c r="D35" s="746" t="s">
        <v>2</v>
      </c>
      <c r="E35" s="747"/>
      <c r="F35" s="747"/>
      <c r="G35" s="747"/>
      <c r="H35" s="974"/>
    </row>
    <row r="36" spans="2:8" customFormat="1" ht="20.100000000000001" customHeight="1" thickBot="1" x14ac:dyDescent="0.3">
      <c r="B36" s="33"/>
      <c r="C36" s="162"/>
      <c r="D36" s="162"/>
      <c r="E36" s="249"/>
      <c r="F36" s="249"/>
      <c r="G36" s="249"/>
      <c r="H36" s="250"/>
    </row>
    <row r="37" spans="2:8" customFormat="1" ht="20.100000000000001" customHeight="1" x14ac:dyDescent="0.25">
      <c r="B37" s="967" t="s">
        <v>432</v>
      </c>
      <c r="C37" s="968"/>
      <c r="D37" s="968"/>
      <c r="E37" s="968"/>
      <c r="F37" s="968"/>
      <c r="G37" s="968"/>
      <c r="H37" s="969"/>
    </row>
    <row r="38" spans="2:8" customFormat="1" ht="20.100000000000001" customHeight="1" x14ac:dyDescent="0.25">
      <c r="B38" s="136"/>
      <c r="C38" s="3"/>
      <c r="D38" s="3"/>
      <c r="E38" s="3"/>
      <c r="F38" s="3"/>
      <c r="G38" s="3"/>
      <c r="H38" s="4"/>
    </row>
    <row r="39" spans="2:8" customFormat="1" ht="20.100000000000001" customHeight="1" x14ac:dyDescent="0.25">
      <c r="B39" s="200" t="s">
        <v>2</v>
      </c>
      <c r="C39" s="3"/>
      <c r="D39" s="195" t="s">
        <v>379</v>
      </c>
      <c r="E39" s="67" t="s">
        <v>2</v>
      </c>
      <c r="F39" s="3"/>
      <c r="G39" s="3"/>
      <c r="H39" s="175" t="s">
        <v>2</v>
      </c>
    </row>
    <row r="40" spans="2:8" customFormat="1" ht="20.100000000000001" customHeight="1" x14ac:dyDescent="0.25">
      <c r="B40" s="200"/>
      <c r="C40" s="3"/>
      <c r="D40" s="3"/>
      <c r="E40" s="56"/>
      <c r="F40" s="3"/>
      <c r="G40" s="3"/>
      <c r="H40" s="201"/>
    </row>
    <row r="41" spans="2:8" customFormat="1" ht="20.100000000000001" customHeight="1" x14ac:dyDescent="0.25">
      <c r="B41" s="612" t="s">
        <v>407</v>
      </c>
      <c r="C41" s="613"/>
      <c r="D41" s="763"/>
      <c r="E41" s="104">
        <v>0</v>
      </c>
      <c r="F41" s="970" t="s">
        <v>285</v>
      </c>
      <c r="G41" s="971"/>
      <c r="H41" s="166">
        <v>0</v>
      </c>
    </row>
    <row r="42" spans="2:8" customFormat="1" ht="20.100000000000001" customHeight="1" x14ac:dyDescent="0.25">
      <c r="B42" s="610" t="s">
        <v>408</v>
      </c>
      <c r="C42" s="611"/>
      <c r="D42" s="973"/>
      <c r="E42" s="104">
        <v>0</v>
      </c>
      <c r="F42" s="3"/>
      <c r="G42" s="3"/>
      <c r="H42" s="166">
        <v>0</v>
      </c>
    </row>
    <row r="43" spans="2:8" customFormat="1" ht="20.100000000000001" customHeight="1" thickBot="1" x14ac:dyDescent="0.3">
      <c r="B43" s="188"/>
      <c r="C43" s="189"/>
      <c r="D43" s="189"/>
      <c r="E43" s="240"/>
      <c r="F43" s="3"/>
      <c r="G43" s="3"/>
      <c r="H43" s="251"/>
    </row>
    <row r="44" spans="2:8" customFormat="1" ht="20.100000000000001" customHeight="1" thickBot="1" x14ac:dyDescent="0.3">
      <c r="B44" s="888" t="s">
        <v>66</v>
      </c>
      <c r="C44" s="745"/>
      <c r="D44" s="822"/>
      <c r="E44" s="296">
        <f>SUM(E41+E42)</f>
        <v>0</v>
      </c>
      <c r="F44" s="54"/>
      <c r="G44" s="128"/>
      <c r="H44" s="296">
        <f>SUM(H41:H42)</f>
        <v>0</v>
      </c>
    </row>
    <row r="45" spans="2:8" customFormat="1" ht="20.100000000000001" customHeight="1" thickBot="1" x14ac:dyDescent="0.3">
      <c r="B45" s="168"/>
      <c r="C45" s="109"/>
      <c r="D45" s="109"/>
      <c r="E45" s="97"/>
      <c r="F45" s="54"/>
      <c r="G45" s="54"/>
      <c r="H45" s="124"/>
    </row>
    <row r="46" spans="2:8" customFormat="1" ht="20.100000000000001" customHeight="1" thickBot="1" x14ac:dyDescent="0.3">
      <c r="B46" s="888" t="s">
        <v>67</v>
      </c>
      <c r="C46" s="745"/>
      <c r="D46" s="822"/>
      <c r="E46" s="296">
        <f>SUM(E44/12)</f>
        <v>0</v>
      </c>
      <c r="F46" s="54"/>
      <c r="G46" s="128"/>
      <c r="H46" s="296">
        <f>SUM(H44/12)</f>
        <v>0</v>
      </c>
    </row>
    <row r="47" spans="2:8" customFormat="1" ht="20.100000000000001" customHeight="1" thickBot="1" x14ac:dyDescent="0.3">
      <c r="B47" s="168"/>
      <c r="C47" s="109"/>
      <c r="D47" s="109"/>
      <c r="E47" s="97"/>
      <c r="F47" s="54"/>
      <c r="G47" s="54"/>
      <c r="H47" s="124"/>
    </row>
    <row r="48" spans="2:8" customFormat="1" ht="20.100000000000001" customHeight="1" thickBot="1" x14ac:dyDescent="0.3">
      <c r="B48" s="252"/>
      <c r="C48" s="88"/>
      <c r="D48" s="88"/>
      <c r="E48" s="88"/>
      <c r="F48" s="711" t="s">
        <v>35</v>
      </c>
      <c r="G48" s="711"/>
      <c r="H48" s="291">
        <f>(E44+H44)/24</f>
        <v>0</v>
      </c>
    </row>
    <row r="49" spans="2:8" customFormat="1" ht="20.100000000000001" customHeight="1" thickBot="1" x14ac:dyDescent="0.3">
      <c r="B49" s="252"/>
      <c r="C49" s="88"/>
      <c r="D49" s="88"/>
      <c r="E49" s="88"/>
      <c r="F49" s="195"/>
      <c r="G49" s="195"/>
      <c r="H49" s="253"/>
    </row>
    <row r="50" spans="2:8" customFormat="1" ht="20.100000000000001" customHeight="1" thickBot="1" x14ac:dyDescent="0.3">
      <c r="B50" s="716" t="s">
        <v>324</v>
      </c>
      <c r="C50" s="717"/>
      <c r="D50" s="717"/>
      <c r="E50" s="717"/>
      <c r="F50" s="717"/>
      <c r="G50" s="717"/>
      <c r="H50" s="718"/>
    </row>
    <row r="51" spans="2:8" customFormat="1" ht="20.100000000000001" customHeight="1" x14ac:dyDescent="0.25">
      <c r="B51" s="947"/>
      <c r="C51" s="948"/>
      <c r="D51" s="948"/>
      <c r="E51" s="948"/>
      <c r="F51" s="948"/>
      <c r="G51" s="948"/>
      <c r="H51" s="949"/>
    </row>
    <row r="52" spans="2:8" customFormat="1" ht="20.100000000000001" customHeight="1" x14ac:dyDescent="0.25">
      <c r="B52" s="866"/>
      <c r="C52" s="867"/>
      <c r="D52" s="867"/>
      <c r="E52" s="867"/>
      <c r="F52" s="867"/>
      <c r="G52" s="867"/>
      <c r="H52" s="950"/>
    </row>
    <row r="53" spans="2:8" customFormat="1" ht="20.100000000000001" customHeight="1" x14ac:dyDescent="0.25">
      <c r="B53" s="866"/>
      <c r="C53" s="867"/>
      <c r="D53" s="867"/>
      <c r="E53" s="867"/>
      <c r="F53" s="867"/>
      <c r="G53" s="867"/>
      <c r="H53" s="950"/>
    </row>
    <row r="54" spans="2:8" customFormat="1" ht="20.100000000000001" customHeight="1" x14ac:dyDescent="0.25">
      <c r="B54" s="866"/>
      <c r="C54" s="867"/>
      <c r="D54" s="867"/>
      <c r="E54" s="867"/>
      <c r="F54" s="867"/>
      <c r="G54" s="867"/>
      <c r="H54" s="950"/>
    </row>
    <row r="55" spans="2:8" customFormat="1" ht="20.100000000000001" customHeight="1" x14ac:dyDescent="0.25">
      <c r="B55" s="866"/>
      <c r="C55" s="867"/>
      <c r="D55" s="867"/>
      <c r="E55" s="867"/>
      <c r="F55" s="867"/>
      <c r="G55" s="867"/>
      <c r="H55" s="950"/>
    </row>
    <row r="56" spans="2:8" customFormat="1" ht="20.100000000000001" customHeight="1" thickBot="1" x14ac:dyDescent="0.3">
      <c r="B56" s="868"/>
      <c r="C56" s="869"/>
      <c r="D56" s="869"/>
      <c r="E56" s="869"/>
      <c r="F56" s="869"/>
      <c r="G56" s="869"/>
      <c r="H56" s="951"/>
    </row>
    <row r="57" spans="2:8" customFormat="1" ht="20.100000000000001" customHeight="1" x14ac:dyDescent="0.25">
      <c r="B57" s="567" t="s">
        <v>410</v>
      </c>
      <c r="C57" s="568"/>
      <c r="D57" s="568"/>
      <c r="E57" s="568"/>
      <c r="F57" s="568"/>
      <c r="G57" s="568"/>
      <c r="H57" s="569"/>
    </row>
    <row r="58" spans="2:8" customFormat="1" ht="20.100000000000001" customHeight="1" x14ac:dyDescent="0.25">
      <c r="B58" s="570"/>
      <c r="C58" s="571"/>
      <c r="D58" s="571"/>
      <c r="E58" s="571"/>
      <c r="F58" s="571"/>
      <c r="G58" s="571"/>
      <c r="H58" s="572"/>
    </row>
    <row r="59" spans="2:8" customFormat="1" ht="20.100000000000001" customHeight="1" thickBot="1" x14ac:dyDescent="0.3">
      <c r="B59" s="573"/>
      <c r="C59" s="574"/>
      <c r="D59" s="574"/>
      <c r="E59" s="574"/>
      <c r="F59" s="574"/>
      <c r="G59" s="574"/>
      <c r="H59" s="575"/>
    </row>
    <row r="60" spans="2:8" customFormat="1" ht="20.100000000000001" customHeight="1" x14ac:dyDescent="0.25">
      <c r="B60" s="209"/>
      <c r="C60" s="210"/>
      <c r="D60" s="210"/>
      <c r="E60" s="210"/>
      <c r="F60" s="210"/>
      <c r="G60" s="210"/>
      <c r="H60" s="211"/>
    </row>
    <row r="61" spans="2:8" customFormat="1" ht="20.100000000000001" customHeight="1" x14ac:dyDescent="0.25">
      <c r="B61" s="5"/>
      <c r="C61" s="99" t="s">
        <v>378</v>
      </c>
      <c r="D61" s="853"/>
      <c r="E61" s="854"/>
      <c r="F61" s="854"/>
      <c r="G61" s="854"/>
      <c r="H61" s="972"/>
    </row>
    <row r="62" spans="2:8" customFormat="1" ht="20.100000000000001" customHeight="1" x14ac:dyDescent="0.25">
      <c r="B62" s="5"/>
      <c r="C62" s="135"/>
      <c r="D62" s="247"/>
      <c r="E62" s="247"/>
      <c r="F62" s="247"/>
      <c r="G62" s="247"/>
      <c r="H62" s="248"/>
    </row>
    <row r="63" spans="2:8" customFormat="1" ht="20.100000000000001" customHeight="1" x14ac:dyDescent="0.25">
      <c r="B63" s="5"/>
      <c r="C63" s="195" t="s">
        <v>227</v>
      </c>
      <c r="D63" s="746" t="s">
        <v>2</v>
      </c>
      <c r="E63" s="747"/>
      <c r="F63" s="747"/>
      <c r="G63" s="747"/>
      <c r="H63" s="974"/>
    </row>
    <row r="64" spans="2:8" customFormat="1" ht="20.100000000000001" customHeight="1" thickBot="1" x14ac:dyDescent="0.3">
      <c r="B64" s="33"/>
      <c r="C64" s="162"/>
      <c r="D64" s="162"/>
      <c r="E64" s="249"/>
      <c r="F64" s="249"/>
      <c r="G64" s="249"/>
      <c r="H64" s="250"/>
    </row>
    <row r="65" spans="2:8" customFormat="1" ht="20.100000000000001" customHeight="1" x14ac:dyDescent="0.25">
      <c r="B65" s="967" t="s">
        <v>432</v>
      </c>
      <c r="C65" s="968"/>
      <c r="D65" s="968"/>
      <c r="E65" s="968"/>
      <c r="F65" s="968"/>
      <c r="G65" s="968"/>
      <c r="H65" s="969"/>
    </row>
    <row r="66" spans="2:8" customFormat="1" ht="20.100000000000001" customHeight="1" x14ac:dyDescent="0.25">
      <c r="B66" s="136"/>
      <c r="C66" s="3"/>
      <c r="D66" s="3"/>
      <c r="E66" s="3"/>
      <c r="F66" s="3"/>
      <c r="G66" s="3"/>
      <c r="H66" s="4"/>
    </row>
    <row r="67" spans="2:8" customFormat="1" ht="20.100000000000001" customHeight="1" x14ac:dyDescent="0.25">
      <c r="B67" s="200" t="s">
        <v>2</v>
      </c>
      <c r="C67" s="3"/>
      <c r="D67" s="195" t="s">
        <v>379</v>
      </c>
      <c r="E67" s="67" t="s">
        <v>2</v>
      </c>
      <c r="F67" s="3"/>
      <c r="G67" s="3"/>
      <c r="H67" s="175" t="s">
        <v>2</v>
      </c>
    </row>
    <row r="68" spans="2:8" customFormat="1" ht="20.100000000000001" customHeight="1" x14ac:dyDescent="0.25">
      <c r="B68" s="200"/>
      <c r="C68" s="3"/>
      <c r="D68" s="3"/>
      <c r="E68" s="56"/>
      <c r="F68" s="3"/>
      <c r="G68" s="3"/>
      <c r="H68" s="201"/>
    </row>
    <row r="69" spans="2:8" customFormat="1" ht="20.100000000000001" customHeight="1" x14ac:dyDescent="0.25">
      <c r="B69" s="612" t="s">
        <v>407</v>
      </c>
      <c r="C69" s="613"/>
      <c r="D69" s="763"/>
      <c r="E69" s="104">
        <v>0</v>
      </c>
      <c r="F69" s="970" t="s">
        <v>285</v>
      </c>
      <c r="G69" s="971"/>
      <c r="H69" s="166">
        <v>0</v>
      </c>
    </row>
    <row r="70" spans="2:8" customFormat="1" ht="20.100000000000001" customHeight="1" x14ac:dyDescent="0.25">
      <c r="B70" s="610" t="s">
        <v>408</v>
      </c>
      <c r="C70" s="611"/>
      <c r="D70" s="973"/>
      <c r="E70" s="104">
        <v>0</v>
      </c>
      <c r="F70" s="3"/>
      <c r="G70" s="3"/>
      <c r="H70" s="166">
        <v>0</v>
      </c>
    </row>
    <row r="71" spans="2:8" customFormat="1" ht="20.100000000000001" customHeight="1" thickBot="1" x14ac:dyDescent="0.3">
      <c r="B71" s="188"/>
      <c r="C71" s="189"/>
      <c r="D71" s="189"/>
      <c r="E71" s="240"/>
      <c r="F71" s="3"/>
      <c r="G71" s="3"/>
      <c r="H71" s="251"/>
    </row>
    <row r="72" spans="2:8" customFormat="1" ht="20.100000000000001" customHeight="1" thickBot="1" x14ac:dyDescent="0.3">
      <c r="B72" s="888" t="s">
        <v>66</v>
      </c>
      <c r="C72" s="745"/>
      <c r="D72" s="822"/>
      <c r="E72" s="296">
        <f>SUM(E69+E70)</f>
        <v>0</v>
      </c>
      <c r="F72" s="54"/>
      <c r="G72" s="128"/>
      <c r="H72" s="296">
        <f>SUM(H69:H70)</f>
        <v>0</v>
      </c>
    </row>
    <row r="73" spans="2:8" customFormat="1" ht="20.100000000000001" customHeight="1" thickBot="1" x14ac:dyDescent="0.3">
      <c r="B73" s="168"/>
      <c r="C73" s="109"/>
      <c r="D73" s="109"/>
      <c r="E73" s="97"/>
      <c r="F73" s="54"/>
      <c r="G73" s="54"/>
      <c r="H73" s="124"/>
    </row>
    <row r="74" spans="2:8" customFormat="1" ht="20.100000000000001" customHeight="1" thickBot="1" x14ac:dyDescent="0.3">
      <c r="B74" s="888" t="s">
        <v>67</v>
      </c>
      <c r="C74" s="745"/>
      <c r="D74" s="822"/>
      <c r="E74" s="296">
        <f>SUM(E72/12)</f>
        <v>0</v>
      </c>
      <c r="F74" s="54"/>
      <c r="G74" s="128"/>
      <c r="H74" s="296">
        <f>SUM(H72/12)</f>
        <v>0</v>
      </c>
    </row>
    <row r="75" spans="2:8" customFormat="1" ht="20.100000000000001" customHeight="1" thickBot="1" x14ac:dyDescent="0.3">
      <c r="B75" s="168"/>
      <c r="C75" s="109"/>
      <c r="D75" s="109"/>
      <c r="E75" s="97"/>
      <c r="F75" s="54"/>
      <c r="G75" s="54"/>
      <c r="H75" s="124"/>
    </row>
    <row r="76" spans="2:8" customFormat="1" ht="20.100000000000001" customHeight="1" thickBot="1" x14ac:dyDescent="0.3">
      <c r="B76" s="252"/>
      <c r="C76" s="88"/>
      <c r="D76" s="88"/>
      <c r="E76" s="88"/>
      <c r="F76" s="711" t="s">
        <v>35</v>
      </c>
      <c r="G76" s="711"/>
      <c r="H76" s="291">
        <f>(E72+H72)/24</f>
        <v>0</v>
      </c>
    </row>
    <row r="77" spans="2:8" customFormat="1" ht="20.100000000000001" customHeight="1" thickBot="1" x14ac:dyDescent="0.3">
      <c r="B77" s="252"/>
      <c r="C77" s="88"/>
      <c r="D77" s="88"/>
      <c r="E77" s="88"/>
      <c r="F77" s="195"/>
      <c r="G77" s="195"/>
      <c r="H77" s="253"/>
    </row>
    <row r="78" spans="2:8" customFormat="1" ht="20.100000000000001" customHeight="1" thickBot="1" x14ac:dyDescent="0.3">
      <c r="B78" s="716" t="s">
        <v>324</v>
      </c>
      <c r="C78" s="717"/>
      <c r="D78" s="717"/>
      <c r="E78" s="717"/>
      <c r="F78" s="717"/>
      <c r="G78" s="717"/>
      <c r="H78" s="718"/>
    </row>
    <row r="79" spans="2:8" customFormat="1" ht="20.100000000000001" customHeight="1" x14ac:dyDescent="0.25">
      <c r="B79" s="947"/>
      <c r="C79" s="948"/>
      <c r="D79" s="948"/>
      <c r="E79" s="948"/>
      <c r="F79" s="948"/>
      <c r="G79" s="948"/>
      <c r="H79" s="949"/>
    </row>
    <row r="80" spans="2:8" customFormat="1" ht="20.100000000000001" customHeight="1" x14ac:dyDescent="0.25">
      <c r="B80" s="866"/>
      <c r="C80" s="867"/>
      <c r="D80" s="867"/>
      <c r="E80" s="867"/>
      <c r="F80" s="867"/>
      <c r="G80" s="867"/>
      <c r="H80" s="950"/>
    </row>
    <row r="81" spans="2:8" customFormat="1" ht="20.100000000000001" customHeight="1" x14ac:dyDescent="0.25">
      <c r="B81" s="866"/>
      <c r="C81" s="867"/>
      <c r="D81" s="867"/>
      <c r="E81" s="867"/>
      <c r="F81" s="867"/>
      <c r="G81" s="867"/>
      <c r="H81" s="950"/>
    </row>
    <row r="82" spans="2:8" customFormat="1" ht="20.100000000000001" customHeight="1" x14ac:dyDescent="0.25">
      <c r="B82" s="866"/>
      <c r="C82" s="867"/>
      <c r="D82" s="867"/>
      <c r="E82" s="867"/>
      <c r="F82" s="867"/>
      <c r="G82" s="867"/>
      <c r="H82" s="950"/>
    </row>
    <row r="83" spans="2:8" customFormat="1" ht="20.100000000000001" customHeight="1" x14ac:dyDescent="0.25">
      <c r="B83" s="866"/>
      <c r="C83" s="867"/>
      <c r="D83" s="867"/>
      <c r="E83" s="867"/>
      <c r="F83" s="867"/>
      <c r="G83" s="867"/>
      <c r="H83" s="950"/>
    </row>
    <row r="84" spans="2:8" customFormat="1" ht="20.100000000000001" customHeight="1" thickBot="1" x14ac:dyDescent="0.3">
      <c r="B84" s="868"/>
      <c r="C84" s="869"/>
      <c r="D84" s="869"/>
      <c r="E84" s="869"/>
      <c r="F84" s="869"/>
      <c r="G84" s="869"/>
      <c r="H84" s="951"/>
    </row>
    <row r="85" spans="2:8" customFormat="1" ht="20.100000000000001" customHeight="1" x14ac:dyDescent="0.25">
      <c r="B85" s="567" t="s">
        <v>410</v>
      </c>
      <c r="C85" s="568"/>
      <c r="D85" s="568"/>
      <c r="E85" s="568"/>
      <c r="F85" s="568"/>
      <c r="G85" s="568"/>
      <c r="H85" s="569"/>
    </row>
    <row r="86" spans="2:8" customFormat="1" ht="20.100000000000001" customHeight="1" x14ac:dyDescent="0.25">
      <c r="B86" s="570"/>
      <c r="C86" s="571"/>
      <c r="D86" s="571"/>
      <c r="E86" s="571"/>
      <c r="F86" s="571"/>
      <c r="G86" s="571"/>
      <c r="H86" s="572"/>
    </row>
    <row r="87" spans="2:8" customFormat="1" ht="20.100000000000001" customHeight="1" thickBot="1" x14ac:dyDescent="0.3">
      <c r="B87" s="573"/>
      <c r="C87" s="574"/>
      <c r="D87" s="574"/>
      <c r="E87" s="574"/>
      <c r="F87" s="574"/>
      <c r="G87" s="574"/>
      <c r="H87" s="575"/>
    </row>
    <row r="88" spans="2:8" customFormat="1" ht="20.100000000000001" customHeight="1" x14ac:dyDescent="0.25">
      <c r="B88" s="209"/>
      <c r="C88" s="210"/>
      <c r="D88" s="210"/>
      <c r="E88" s="210"/>
      <c r="F88" s="210"/>
      <c r="G88" s="210"/>
      <c r="H88" s="211"/>
    </row>
    <row r="89" spans="2:8" customFormat="1" ht="20.100000000000001" customHeight="1" x14ac:dyDescent="0.25">
      <c r="B89" s="5"/>
      <c r="C89" s="99" t="s">
        <v>378</v>
      </c>
      <c r="D89" s="853"/>
      <c r="E89" s="854"/>
      <c r="F89" s="854"/>
      <c r="G89" s="854"/>
      <c r="H89" s="972"/>
    </row>
    <row r="90" spans="2:8" customFormat="1" ht="20.100000000000001" customHeight="1" x14ac:dyDescent="0.25">
      <c r="B90" s="5"/>
      <c r="C90" s="135"/>
      <c r="D90" s="247"/>
      <c r="E90" s="247"/>
      <c r="F90" s="247"/>
      <c r="G90" s="247"/>
      <c r="H90" s="248"/>
    </row>
    <row r="91" spans="2:8" customFormat="1" ht="20.100000000000001" customHeight="1" x14ac:dyDescent="0.25">
      <c r="B91" s="5"/>
      <c r="C91" s="195" t="s">
        <v>330</v>
      </c>
      <c r="D91" s="746" t="s">
        <v>2</v>
      </c>
      <c r="E91" s="747"/>
      <c r="F91" s="747"/>
      <c r="G91" s="747"/>
      <c r="H91" s="974"/>
    </row>
    <row r="92" spans="2:8" customFormat="1" ht="20.100000000000001" customHeight="1" thickBot="1" x14ac:dyDescent="0.3">
      <c r="B92" s="33"/>
      <c r="C92" s="162"/>
      <c r="D92" s="162"/>
      <c r="E92" s="249"/>
      <c r="F92" s="249"/>
      <c r="G92" s="249"/>
      <c r="H92" s="250"/>
    </row>
    <row r="93" spans="2:8" customFormat="1" ht="20.100000000000001" customHeight="1" x14ac:dyDescent="0.25">
      <c r="B93" s="967" t="s">
        <v>432</v>
      </c>
      <c r="C93" s="968"/>
      <c r="D93" s="968"/>
      <c r="E93" s="968"/>
      <c r="F93" s="968"/>
      <c r="G93" s="968"/>
      <c r="H93" s="969"/>
    </row>
    <row r="94" spans="2:8" customFormat="1" ht="20.100000000000001" customHeight="1" x14ac:dyDescent="0.25">
      <c r="B94" s="136"/>
      <c r="C94" s="3"/>
      <c r="D94" s="3"/>
      <c r="E94" s="3"/>
      <c r="F94" s="3"/>
      <c r="G94" s="3"/>
      <c r="H94" s="4"/>
    </row>
    <row r="95" spans="2:8" customFormat="1" ht="20.100000000000001" customHeight="1" x14ac:dyDescent="0.25">
      <c r="B95" s="200" t="s">
        <v>2</v>
      </c>
      <c r="C95" s="3"/>
      <c r="D95" s="195" t="s">
        <v>379</v>
      </c>
      <c r="E95" s="67" t="s">
        <v>2</v>
      </c>
      <c r="F95" s="3"/>
      <c r="G95" s="3"/>
      <c r="H95" s="175" t="s">
        <v>2</v>
      </c>
    </row>
    <row r="96" spans="2:8" customFormat="1" ht="20.100000000000001" customHeight="1" x14ac:dyDescent="0.25">
      <c r="B96" s="200"/>
      <c r="C96" s="3"/>
      <c r="D96" s="3"/>
      <c r="E96" s="56"/>
      <c r="F96" s="3"/>
      <c r="G96" s="3"/>
      <c r="H96" s="201"/>
    </row>
    <row r="97" spans="2:8" customFormat="1" ht="20.100000000000001" customHeight="1" x14ac:dyDescent="0.25">
      <c r="B97" s="612" t="s">
        <v>407</v>
      </c>
      <c r="C97" s="613"/>
      <c r="D97" s="763"/>
      <c r="E97" s="104">
        <v>0</v>
      </c>
      <c r="F97" s="970" t="s">
        <v>285</v>
      </c>
      <c r="G97" s="971"/>
      <c r="H97" s="166">
        <v>0</v>
      </c>
    </row>
    <row r="98" spans="2:8" customFormat="1" ht="20.100000000000001" customHeight="1" x14ac:dyDescent="0.25">
      <c r="B98" s="610" t="s">
        <v>408</v>
      </c>
      <c r="C98" s="611"/>
      <c r="D98" s="973"/>
      <c r="E98" s="104">
        <v>0</v>
      </c>
      <c r="F98" s="3"/>
      <c r="G98" s="3"/>
      <c r="H98" s="166">
        <v>0</v>
      </c>
    </row>
    <row r="99" spans="2:8" customFormat="1" ht="20.100000000000001" customHeight="1" thickBot="1" x14ac:dyDescent="0.3">
      <c r="B99" s="188"/>
      <c r="C99" s="189"/>
      <c r="D99" s="189"/>
      <c r="E99" s="240"/>
      <c r="F99" s="3"/>
      <c r="G99" s="3"/>
      <c r="H99" s="251"/>
    </row>
    <row r="100" spans="2:8" customFormat="1" ht="20.100000000000001" customHeight="1" thickBot="1" x14ac:dyDescent="0.3">
      <c r="B100" s="888" t="s">
        <v>66</v>
      </c>
      <c r="C100" s="745"/>
      <c r="D100" s="822"/>
      <c r="E100" s="296">
        <f>SUM(E97+E98)</f>
        <v>0</v>
      </c>
      <c r="F100" s="54"/>
      <c r="G100" s="128"/>
      <c r="H100" s="296">
        <f>SUM(H97:H98)</f>
        <v>0</v>
      </c>
    </row>
    <row r="101" spans="2:8" customFormat="1" ht="20.100000000000001" customHeight="1" thickBot="1" x14ac:dyDescent="0.3">
      <c r="B101" s="168"/>
      <c r="C101" s="109"/>
      <c r="D101" s="109"/>
      <c r="E101" s="97"/>
      <c r="F101" s="54"/>
      <c r="G101" s="54"/>
      <c r="H101" s="124"/>
    </row>
    <row r="102" spans="2:8" customFormat="1" ht="20.100000000000001" customHeight="1" thickBot="1" x14ac:dyDescent="0.3">
      <c r="B102" s="888" t="s">
        <v>67</v>
      </c>
      <c r="C102" s="745"/>
      <c r="D102" s="822"/>
      <c r="E102" s="296">
        <f>SUM(E100/12)</f>
        <v>0</v>
      </c>
      <c r="F102" s="54"/>
      <c r="G102" s="128"/>
      <c r="H102" s="296">
        <f>SUM(H100/12)</f>
        <v>0</v>
      </c>
    </row>
    <row r="103" spans="2:8" customFormat="1" ht="20.100000000000001" customHeight="1" thickBot="1" x14ac:dyDescent="0.3">
      <c r="B103" s="168"/>
      <c r="C103" s="109"/>
      <c r="D103" s="109"/>
      <c r="E103" s="97"/>
      <c r="F103" s="54"/>
      <c r="G103" s="54"/>
      <c r="H103" s="124"/>
    </row>
    <row r="104" spans="2:8" customFormat="1" ht="20.100000000000001" customHeight="1" thickBot="1" x14ac:dyDescent="0.3">
      <c r="B104" s="252"/>
      <c r="C104" s="88"/>
      <c r="D104" s="88"/>
      <c r="E104" s="88"/>
      <c r="F104" s="711" t="s">
        <v>35</v>
      </c>
      <c r="G104" s="711"/>
      <c r="H104" s="291">
        <f>(E100+H100)/24</f>
        <v>0</v>
      </c>
    </row>
    <row r="105" spans="2:8" customFormat="1" ht="20.100000000000001" customHeight="1" thickBot="1" x14ac:dyDescent="0.3">
      <c r="B105" s="252"/>
      <c r="C105" s="88"/>
      <c r="D105" s="88"/>
      <c r="E105" s="88"/>
      <c r="F105" s="195"/>
      <c r="G105" s="195"/>
      <c r="H105" s="253"/>
    </row>
    <row r="106" spans="2:8" customFormat="1" ht="20.100000000000001" customHeight="1" thickBot="1" x14ac:dyDescent="0.3">
      <c r="B106" s="716" t="s">
        <v>324</v>
      </c>
      <c r="C106" s="717"/>
      <c r="D106" s="717"/>
      <c r="E106" s="717"/>
      <c r="F106" s="717"/>
      <c r="G106" s="717"/>
      <c r="H106" s="718"/>
    </row>
    <row r="107" spans="2:8" customFormat="1" ht="20.100000000000001" customHeight="1" x14ac:dyDescent="0.25">
      <c r="B107" s="947"/>
      <c r="C107" s="948"/>
      <c r="D107" s="948"/>
      <c r="E107" s="948"/>
      <c r="F107" s="948"/>
      <c r="G107" s="948"/>
      <c r="H107" s="949"/>
    </row>
    <row r="108" spans="2:8" customFormat="1" ht="20.100000000000001" customHeight="1" x14ac:dyDescent="0.25">
      <c r="B108" s="866"/>
      <c r="C108" s="867"/>
      <c r="D108" s="867"/>
      <c r="E108" s="867"/>
      <c r="F108" s="867"/>
      <c r="G108" s="867"/>
      <c r="H108" s="950"/>
    </row>
    <row r="109" spans="2:8" customFormat="1" ht="20.100000000000001" customHeight="1" x14ac:dyDescent="0.25">
      <c r="B109" s="866"/>
      <c r="C109" s="867"/>
      <c r="D109" s="867"/>
      <c r="E109" s="867"/>
      <c r="F109" s="867"/>
      <c r="G109" s="867"/>
      <c r="H109" s="950"/>
    </row>
    <row r="110" spans="2:8" customFormat="1" ht="20.100000000000001" customHeight="1" x14ac:dyDescent="0.25">
      <c r="B110" s="866"/>
      <c r="C110" s="867"/>
      <c r="D110" s="867"/>
      <c r="E110" s="867"/>
      <c r="F110" s="867"/>
      <c r="G110" s="867"/>
      <c r="H110" s="950"/>
    </row>
    <row r="111" spans="2:8" customFormat="1" ht="20.100000000000001" customHeight="1" x14ac:dyDescent="0.25">
      <c r="B111" s="866"/>
      <c r="C111" s="867"/>
      <c r="D111" s="867"/>
      <c r="E111" s="867"/>
      <c r="F111" s="867"/>
      <c r="G111" s="867"/>
      <c r="H111" s="950"/>
    </row>
    <row r="112" spans="2:8" customFormat="1" ht="20.100000000000001" customHeight="1" thickBot="1" x14ac:dyDescent="0.3">
      <c r="B112" s="868"/>
      <c r="C112" s="869"/>
      <c r="D112" s="869"/>
      <c r="E112" s="869"/>
      <c r="F112" s="869"/>
      <c r="G112" s="869"/>
      <c r="H112" s="951"/>
    </row>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sheetData>
  <sheetProtection algorithmName="SHA-512" hashValue="lJAkGx0rUvLx9iqwIrIke+Ww2bZHK9NQ+pw8sj4lR2deajOVQzCkPtec1V0gDqo8IxbQv8Y9I1Hfedl96iBZgw==" saltValue="obd4ZbjIJleYnWNfudjM9w==" spinCount="100000" sheet="1" objects="1" scenarios="1"/>
  <mergeCells count="47">
    <mergeCell ref="B100:D100"/>
    <mergeCell ref="B102:D102"/>
    <mergeCell ref="F104:G104"/>
    <mergeCell ref="B106:H106"/>
    <mergeCell ref="B107:H112"/>
    <mergeCell ref="D91:H91"/>
    <mergeCell ref="B93:H93"/>
    <mergeCell ref="B97:D97"/>
    <mergeCell ref="F97:G97"/>
    <mergeCell ref="B98:D98"/>
    <mergeCell ref="B69:D69"/>
    <mergeCell ref="F69:G69"/>
    <mergeCell ref="B70:D70"/>
    <mergeCell ref="B85:H87"/>
    <mergeCell ref="D89:H89"/>
    <mergeCell ref="B72:D72"/>
    <mergeCell ref="B74:D74"/>
    <mergeCell ref="F76:G76"/>
    <mergeCell ref="B78:H78"/>
    <mergeCell ref="B79:H84"/>
    <mergeCell ref="D33:H33"/>
    <mergeCell ref="D35:H35"/>
    <mergeCell ref="B37:H37"/>
    <mergeCell ref="D63:H63"/>
    <mergeCell ref="B65:H65"/>
    <mergeCell ref="B41:D41"/>
    <mergeCell ref="F41:G41"/>
    <mergeCell ref="B42:D42"/>
    <mergeCell ref="B44:D44"/>
    <mergeCell ref="B46:D46"/>
    <mergeCell ref="F48:G48"/>
    <mergeCell ref="B50:H50"/>
    <mergeCell ref="B51:H56"/>
    <mergeCell ref="B57:H59"/>
    <mergeCell ref="D61:H61"/>
    <mergeCell ref="D6:H6"/>
    <mergeCell ref="B2:H4"/>
    <mergeCell ref="B13:D13"/>
    <mergeCell ref="B14:D14"/>
    <mergeCell ref="B16:D16"/>
    <mergeCell ref="F20:G20"/>
    <mergeCell ref="B9:H9"/>
    <mergeCell ref="B22:H22"/>
    <mergeCell ref="B23:H28"/>
    <mergeCell ref="B29:H31"/>
    <mergeCell ref="F13:G13"/>
    <mergeCell ref="B18:D18"/>
  </mergeCells>
  <pageMargins left="0.7" right="0.5" top="0.75" bottom="0.75" header="0.3" footer="0.3"/>
  <pageSetup orientation="portrait" r:id="rId1"/>
  <rowBreaks count="3" manualBreakCount="3">
    <brk id="28" max="16383" man="1"/>
    <brk id="56" max="16383" man="1"/>
    <brk id="84" max="16383" man="1"/>
  </rowBreaks>
  <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5"/>
  <dimension ref="B1:AA205"/>
  <sheetViews>
    <sheetView showGridLines="0" showRowColHeaders="0" zoomScaleNormal="100" workbookViewId="0">
      <selection activeCell="B2" sqref="B2:L4"/>
    </sheetView>
  </sheetViews>
  <sheetFormatPr defaultRowHeight="12.75" x14ac:dyDescent="0.25"/>
  <cols>
    <col min="1" max="1" width="2.28515625" style="53" customWidth="1"/>
    <col min="2" max="2" width="9.140625" style="53" customWidth="1"/>
    <col min="3" max="4" width="9.140625" style="53"/>
    <col min="5" max="5" width="9.140625" style="53" customWidth="1"/>
    <col min="6" max="7" width="9.140625" style="53"/>
    <col min="8" max="9" width="9.140625" style="53" customWidth="1"/>
    <col min="10" max="10" width="9.140625" style="53"/>
    <col min="11" max="12" width="9.140625" style="53" customWidth="1"/>
    <col min="13" max="13" width="1.7109375" style="53" customWidth="1"/>
    <col min="14" max="21" width="9.140625" style="53"/>
    <col min="22" max="22" width="9.140625" style="53" customWidth="1"/>
    <col min="23" max="16384" width="9.140625" style="53"/>
  </cols>
  <sheetData>
    <row r="1" spans="2:27" ht="15" customHeight="1" thickBot="1" x14ac:dyDescent="0.3">
      <c r="L1" s="326">
        <v>2020</v>
      </c>
    </row>
    <row r="2" spans="2:27" ht="15.95" customHeight="1" x14ac:dyDescent="0.25">
      <c r="B2" s="995" t="s">
        <v>105</v>
      </c>
      <c r="C2" s="996"/>
      <c r="D2" s="996"/>
      <c r="E2" s="996"/>
      <c r="F2" s="996"/>
      <c r="G2" s="996"/>
      <c r="H2" s="996"/>
      <c r="I2" s="996"/>
      <c r="J2" s="996"/>
      <c r="K2" s="996"/>
      <c r="L2" s="997"/>
    </row>
    <row r="3" spans="2:27" ht="15.95" customHeight="1" x14ac:dyDescent="0.25">
      <c r="B3" s="998"/>
      <c r="C3" s="999"/>
      <c r="D3" s="999"/>
      <c r="E3" s="999"/>
      <c r="F3" s="999"/>
      <c r="G3" s="999"/>
      <c r="H3" s="999"/>
      <c r="I3" s="999"/>
      <c r="J3" s="999"/>
      <c r="K3" s="999"/>
      <c r="L3" s="1000"/>
    </row>
    <row r="4" spans="2:27" ht="15.95" customHeight="1" thickBot="1" x14ac:dyDescent="0.3">
      <c r="B4" s="998"/>
      <c r="C4" s="999"/>
      <c r="D4" s="999"/>
      <c r="E4" s="999"/>
      <c r="F4" s="999"/>
      <c r="G4" s="999"/>
      <c r="H4" s="999"/>
      <c r="I4" s="999"/>
      <c r="J4" s="999"/>
      <c r="K4" s="999"/>
      <c r="L4" s="1000"/>
    </row>
    <row r="5" spans="2:27" ht="15.95" customHeight="1" x14ac:dyDescent="0.25">
      <c r="B5" s="1001" t="s">
        <v>106</v>
      </c>
      <c r="C5" s="1002"/>
      <c r="D5" s="1002"/>
      <c r="E5" s="1002"/>
      <c r="F5" s="1002"/>
      <c r="G5" s="1002"/>
      <c r="H5" s="1003" t="s">
        <v>107</v>
      </c>
      <c r="I5" s="1006" t="s">
        <v>108</v>
      </c>
      <c r="J5" s="1007"/>
      <c r="K5" s="1006" t="s">
        <v>109</v>
      </c>
      <c r="L5" s="1008"/>
    </row>
    <row r="6" spans="2:27" ht="15.95" customHeight="1" x14ac:dyDescent="0.25">
      <c r="B6" s="1009" t="s">
        <v>110</v>
      </c>
      <c r="C6" s="584"/>
      <c r="D6" s="584"/>
      <c r="E6" s="584"/>
      <c r="F6" s="584"/>
      <c r="G6" s="584"/>
      <c r="H6" s="1004"/>
      <c r="I6" s="1010" t="s">
        <v>2</v>
      </c>
      <c r="J6" s="1011"/>
      <c r="K6" s="1010"/>
      <c r="L6" s="1016"/>
    </row>
    <row r="7" spans="2:27" ht="15.95" customHeight="1" x14ac:dyDescent="0.25">
      <c r="B7" s="1009" t="s">
        <v>111</v>
      </c>
      <c r="C7" s="584"/>
      <c r="D7" s="584"/>
      <c r="E7" s="584"/>
      <c r="F7" s="584"/>
      <c r="G7" s="584"/>
      <c r="H7" s="1004"/>
      <c r="I7" s="1012"/>
      <c r="J7" s="1013"/>
      <c r="K7" s="1012"/>
      <c r="L7" s="1017"/>
    </row>
    <row r="8" spans="2:27" ht="15.95" customHeight="1" thickBot="1" x14ac:dyDescent="0.3">
      <c r="B8" s="1019"/>
      <c r="C8" s="1020"/>
      <c r="D8" s="1020"/>
      <c r="E8" s="1020"/>
      <c r="F8" s="1020"/>
      <c r="G8" s="1021"/>
      <c r="H8" s="1005"/>
      <c r="I8" s="1014"/>
      <c r="J8" s="1015"/>
      <c r="K8" s="1014"/>
      <c r="L8" s="1018"/>
    </row>
    <row r="9" spans="2:27" ht="15.95" customHeight="1" x14ac:dyDescent="0.25">
      <c r="B9" s="975" t="s">
        <v>112</v>
      </c>
      <c r="C9" s="976"/>
      <c r="D9" s="976"/>
      <c r="E9" s="976"/>
      <c r="F9" s="976"/>
      <c r="G9" s="976"/>
      <c r="H9" s="976"/>
      <c r="I9" s="976"/>
      <c r="J9" s="976"/>
      <c r="K9" s="976"/>
      <c r="L9" s="977"/>
      <c r="Y9"/>
      <c r="Z9"/>
      <c r="AA9"/>
    </row>
    <row r="10" spans="2:27" ht="15.95" customHeight="1" x14ac:dyDescent="0.25">
      <c r="B10" s="978"/>
      <c r="C10" s="979"/>
      <c r="D10" s="979"/>
      <c r="E10" s="979"/>
      <c r="F10" s="979"/>
      <c r="G10" s="979"/>
      <c r="H10" s="979"/>
      <c r="I10" s="979"/>
      <c r="J10" s="979"/>
      <c r="K10" s="979"/>
      <c r="L10" s="980"/>
      <c r="Y10"/>
      <c r="Z10"/>
      <c r="AA10"/>
    </row>
    <row r="11" spans="2:27" ht="15.95" customHeight="1" thickBot="1" x14ac:dyDescent="0.3">
      <c r="B11" s="981" t="s">
        <v>113</v>
      </c>
      <c r="C11" s="982"/>
      <c r="D11" s="982"/>
      <c r="E11" s="982"/>
      <c r="F11" s="982"/>
      <c r="G11" s="982"/>
      <c r="H11" s="983"/>
      <c r="I11" s="984">
        <v>12</v>
      </c>
      <c r="J11" s="984"/>
      <c r="K11" s="984">
        <v>12</v>
      </c>
      <c r="L11" s="985"/>
      <c r="Y11"/>
      <c r="Z11"/>
      <c r="AA11"/>
    </row>
    <row r="12" spans="2:27" ht="15.95" customHeight="1" thickBot="1" x14ac:dyDescent="0.3">
      <c r="B12" s="986" t="s">
        <v>114</v>
      </c>
      <c r="C12" s="987"/>
      <c r="D12" s="987"/>
      <c r="E12" s="987"/>
      <c r="F12" s="987"/>
      <c r="G12" s="987"/>
      <c r="H12" s="987"/>
      <c r="I12" s="987"/>
      <c r="J12" s="987"/>
      <c r="K12" s="987"/>
      <c r="L12" s="988"/>
      <c r="Y12"/>
      <c r="Z12"/>
      <c r="AA12"/>
    </row>
    <row r="13" spans="2:27" ht="15.95" customHeight="1" x14ac:dyDescent="0.25">
      <c r="B13" s="254" t="s">
        <v>115</v>
      </c>
      <c r="C13" s="989" t="s">
        <v>282</v>
      </c>
      <c r="D13" s="990"/>
      <c r="E13" s="990"/>
      <c r="F13" s="990"/>
      <c r="G13" s="990"/>
      <c r="H13" s="991"/>
      <c r="I13" s="992">
        <v>0</v>
      </c>
      <c r="J13" s="992"/>
      <c r="K13" s="993">
        <v>0</v>
      </c>
      <c r="L13" s="994"/>
    </row>
    <row r="14" spans="2:27" ht="15.95" customHeight="1" x14ac:dyDescent="0.25">
      <c r="B14" s="255" t="s">
        <v>116</v>
      </c>
      <c r="C14" s="1022" t="s">
        <v>117</v>
      </c>
      <c r="D14" s="1023"/>
      <c r="E14" s="1023"/>
      <c r="F14" s="1023"/>
      <c r="G14" s="1023"/>
      <c r="H14" s="1024"/>
      <c r="I14" s="1025">
        <v>0</v>
      </c>
      <c r="J14" s="1025"/>
      <c r="K14" s="1025">
        <v>0</v>
      </c>
      <c r="L14" s="1026"/>
      <c r="M14" s="53" t="s">
        <v>2</v>
      </c>
    </row>
    <row r="15" spans="2:27" ht="15.95" customHeight="1" x14ac:dyDescent="0.25">
      <c r="B15" s="255" t="s">
        <v>118</v>
      </c>
      <c r="C15" s="1022" t="s">
        <v>119</v>
      </c>
      <c r="D15" s="1023"/>
      <c r="E15" s="1023"/>
      <c r="F15" s="1023"/>
      <c r="G15" s="1023"/>
      <c r="H15" s="1024"/>
      <c r="I15" s="993">
        <v>0</v>
      </c>
      <c r="J15" s="993"/>
      <c r="K15" s="1025">
        <v>0</v>
      </c>
      <c r="L15" s="1026"/>
    </row>
    <row r="16" spans="2:27" ht="15.95" customHeight="1" x14ac:dyDescent="0.25">
      <c r="B16" s="255" t="s">
        <v>120</v>
      </c>
      <c r="C16" s="1022" t="s">
        <v>121</v>
      </c>
      <c r="D16" s="1023"/>
      <c r="E16" s="1023"/>
      <c r="F16" s="1023"/>
      <c r="G16" s="1023"/>
      <c r="H16" s="1024"/>
      <c r="I16" s="1025">
        <v>0</v>
      </c>
      <c r="J16" s="1025"/>
      <c r="K16" s="1025">
        <v>0</v>
      </c>
      <c r="L16" s="1026"/>
    </row>
    <row r="17" spans="2:12" ht="15.95" customHeight="1" x14ac:dyDescent="0.25">
      <c r="B17" s="255" t="s">
        <v>122</v>
      </c>
      <c r="C17" s="1022" t="s">
        <v>123</v>
      </c>
      <c r="D17" s="1023"/>
      <c r="E17" s="1023"/>
      <c r="F17" s="1023"/>
      <c r="G17" s="1023"/>
      <c r="H17" s="1024"/>
      <c r="I17" s="1025">
        <v>0</v>
      </c>
      <c r="J17" s="1025"/>
      <c r="K17" s="1025">
        <v>0</v>
      </c>
      <c r="L17" s="1026"/>
    </row>
    <row r="18" spans="2:12" ht="15.95" customHeight="1" x14ac:dyDescent="0.25">
      <c r="B18" s="255" t="s">
        <v>124</v>
      </c>
      <c r="C18" s="1043" t="s">
        <v>125</v>
      </c>
      <c r="D18" s="1044"/>
      <c r="E18" s="1044"/>
      <c r="F18" s="1044"/>
      <c r="G18" s="1044"/>
      <c r="H18" s="1045"/>
      <c r="I18" s="1025">
        <v>0</v>
      </c>
      <c r="J18" s="1025"/>
      <c r="K18" s="1025">
        <v>0</v>
      </c>
      <c r="L18" s="1026"/>
    </row>
    <row r="19" spans="2:12" ht="15.95" customHeight="1" x14ac:dyDescent="0.25">
      <c r="B19" s="255" t="s">
        <v>126</v>
      </c>
      <c r="C19" s="1022" t="s">
        <v>127</v>
      </c>
      <c r="D19" s="1023"/>
      <c r="E19" s="1023"/>
      <c r="F19" s="1023"/>
      <c r="G19" s="1023"/>
      <c r="H19" s="1024"/>
      <c r="I19" s="1025">
        <v>0</v>
      </c>
      <c r="J19" s="1025"/>
      <c r="K19" s="1025">
        <v>0</v>
      </c>
      <c r="L19" s="1026"/>
    </row>
    <row r="20" spans="2:12" ht="15.95" customHeight="1" x14ac:dyDescent="0.25">
      <c r="B20" s="1027" t="s">
        <v>128</v>
      </c>
      <c r="C20" s="1029" t="s">
        <v>129</v>
      </c>
      <c r="D20" s="1030"/>
      <c r="E20" s="1030"/>
      <c r="F20" s="1030"/>
      <c r="G20" s="1030"/>
      <c r="H20" s="1031"/>
      <c r="I20" s="1035">
        <v>0</v>
      </c>
      <c r="J20" s="1036"/>
      <c r="K20" s="1035">
        <v>0</v>
      </c>
      <c r="L20" s="1039"/>
    </row>
    <row r="21" spans="2:12" ht="15.95" customHeight="1" x14ac:dyDescent="0.25">
      <c r="B21" s="1028"/>
      <c r="C21" s="1032"/>
      <c r="D21" s="1033"/>
      <c r="E21" s="1033"/>
      <c r="F21" s="1033"/>
      <c r="G21" s="1033"/>
      <c r="H21" s="1034"/>
      <c r="I21" s="1037"/>
      <c r="J21" s="1038"/>
      <c r="K21" s="1037"/>
      <c r="L21" s="1040"/>
    </row>
    <row r="22" spans="2:12" ht="15.95" customHeight="1" x14ac:dyDescent="0.25">
      <c r="B22" s="255" t="s">
        <v>130</v>
      </c>
      <c r="C22" s="1022" t="s">
        <v>131</v>
      </c>
      <c r="D22" s="1023"/>
      <c r="E22" s="1023"/>
      <c r="F22" s="1023"/>
      <c r="G22" s="1023"/>
      <c r="H22" s="1024"/>
      <c r="I22" s="1041">
        <f>I13-I14+I15+I16+I17+I18+I19+I20</f>
        <v>0</v>
      </c>
      <c r="J22" s="1041"/>
      <c r="K22" s="1041">
        <f>K13-K14+K15+K16+K17+K18+K19+K20</f>
        <v>0</v>
      </c>
      <c r="L22" s="1042"/>
    </row>
    <row r="23" spans="2:12" ht="15.95" customHeight="1" x14ac:dyDescent="0.25">
      <c r="B23" s="255" t="s">
        <v>132</v>
      </c>
      <c r="C23" s="1022" t="s">
        <v>133</v>
      </c>
      <c r="D23" s="1023"/>
      <c r="E23" s="1023"/>
      <c r="F23" s="1023"/>
      <c r="G23" s="1023"/>
      <c r="H23" s="1024"/>
      <c r="I23" s="1052">
        <f>I11</f>
        <v>12</v>
      </c>
      <c r="J23" s="1052"/>
      <c r="K23" s="1052">
        <f>K11</f>
        <v>12</v>
      </c>
      <c r="L23" s="1042"/>
    </row>
    <row r="24" spans="2:12" ht="15.95" customHeight="1" x14ac:dyDescent="0.25">
      <c r="B24" s="256"/>
      <c r="C24" s="1022" t="s">
        <v>134</v>
      </c>
      <c r="D24" s="1023"/>
      <c r="E24" s="1023"/>
      <c r="F24" s="1023"/>
      <c r="G24" s="1023"/>
      <c r="H24" s="1024"/>
      <c r="I24" s="1053">
        <f>I22/I23</f>
        <v>0</v>
      </c>
      <c r="J24" s="1054"/>
      <c r="K24" s="1053">
        <f>K22/K23</f>
        <v>0</v>
      </c>
      <c r="L24" s="1055"/>
    </row>
    <row r="25" spans="2:12" ht="15.95" customHeight="1" x14ac:dyDescent="0.25">
      <c r="B25" s="256" t="s">
        <v>135</v>
      </c>
      <c r="C25" s="1043" t="s">
        <v>136</v>
      </c>
      <c r="D25" s="1044"/>
      <c r="E25" s="1044"/>
      <c r="F25" s="1044"/>
      <c r="G25" s="1044"/>
      <c r="H25" s="1045"/>
      <c r="I25" s="1025">
        <v>0</v>
      </c>
      <c r="J25" s="1025"/>
      <c r="K25" s="1025">
        <v>0</v>
      </c>
      <c r="L25" s="1026"/>
    </row>
    <row r="26" spans="2:12" ht="15.95" customHeight="1" thickBot="1" x14ac:dyDescent="0.3">
      <c r="B26" s="257" t="s">
        <v>137</v>
      </c>
      <c r="C26" s="1046" t="s">
        <v>138</v>
      </c>
      <c r="D26" s="1047"/>
      <c r="E26" s="1047"/>
      <c r="F26" s="1047"/>
      <c r="G26" s="1047"/>
      <c r="H26" s="1048"/>
      <c r="I26" s="1049">
        <f>+I24-I25</f>
        <v>0</v>
      </c>
      <c r="J26" s="1050"/>
      <c r="K26" s="1050">
        <f>+K24-K25</f>
        <v>0</v>
      </c>
      <c r="L26" s="1051"/>
    </row>
    <row r="27" spans="2:12" ht="15.95" customHeight="1" x14ac:dyDescent="0.25">
      <c r="B27" s="1056" t="s">
        <v>139</v>
      </c>
      <c r="C27" s="1057"/>
      <c r="D27" s="1057"/>
      <c r="E27" s="1057"/>
      <c r="F27" s="1057"/>
      <c r="G27" s="1057"/>
      <c r="H27" s="1057"/>
      <c r="I27" s="1057"/>
      <c r="J27" s="1057"/>
      <c r="K27" s="1057"/>
      <c r="L27" s="1058"/>
    </row>
    <row r="28" spans="2:12" ht="15.95" customHeight="1" x14ac:dyDescent="0.25">
      <c r="B28" s="975"/>
      <c r="C28" s="976"/>
      <c r="D28" s="976"/>
      <c r="E28" s="976"/>
      <c r="F28" s="976"/>
      <c r="G28" s="976"/>
      <c r="H28" s="976"/>
      <c r="I28" s="976"/>
      <c r="J28" s="976"/>
      <c r="K28" s="976"/>
      <c r="L28" s="977"/>
    </row>
    <row r="29" spans="2:12" ht="15.95" customHeight="1" thickBot="1" x14ac:dyDescent="0.3">
      <c r="B29" s="1059"/>
      <c r="C29" s="1060"/>
      <c r="D29" s="1060"/>
      <c r="E29" s="1060"/>
      <c r="F29" s="1060"/>
      <c r="G29" s="1060"/>
      <c r="H29" s="1060"/>
      <c r="I29" s="1060"/>
      <c r="J29" s="1060"/>
      <c r="K29" s="1060"/>
      <c r="L29" s="1061"/>
    </row>
    <row r="30" spans="2:12" ht="15.95" customHeight="1" x14ac:dyDescent="0.25">
      <c r="B30" s="1028" t="s">
        <v>140</v>
      </c>
      <c r="C30" s="1063" t="s">
        <v>141</v>
      </c>
      <c r="D30" s="1064"/>
      <c r="E30" s="1064"/>
      <c r="F30" s="1064"/>
      <c r="G30" s="1064"/>
      <c r="H30" s="1065"/>
      <c r="I30" s="993">
        <v>0</v>
      </c>
      <c r="J30" s="1037"/>
      <c r="K30" s="993">
        <v>0</v>
      </c>
      <c r="L30" s="994"/>
    </row>
    <row r="31" spans="2:12" ht="15.95" customHeight="1" x14ac:dyDescent="0.25">
      <c r="B31" s="1062"/>
      <c r="C31" s="1066"/>
      <c r="D31" s="1067"/>
      <c r="E31" s="1067"/>
      <c r="F31" s="1067"/>
      <c r="G31" s="1067"/>
      <c r="H31" s="1068"/>
      <c r="I31" s="1025"/>
      <c r="J31" s="1069"/>
      <c r="K31" s="1025"/>
      <c r="L31" s="1026"/>
    </row>
    <row r="32" spans="2:12" ht="12" customHeight="1" x14ac:dyDescent="0.25">
      <c r="B32" s="1062"/>
      <c r="C32" s="1032"/>
      <c r="D32" s="1033"/>
      <c r="E32" s="1033"/>
      <c r="F32" s="1033"/>
      <c r="G32" s="1033"/>
      <c r="H32" s="1034"/>
      <c r="I32" s="1025"/>
      <c r="J32" s="1069"/>
      <c r="K32" s="1025"/>
      <c r="L32" s="1026"/>
    </row>
    <row r="33" spans="2:12" ht="15.95" customHeight="1" x14ac:dyDescent="0.25">
      <c r="B33" s="1062" t="s">
        <v>142</v>
      </c>
      <c r="C33" s="1029" t="s">
        <v>143</v>
      </c>
      <c r="D33" s="1030"/>
      <c r="E33" s="1030"/>
      <c r="F33" s="1030"/>
      <c r="G33" s="1030"/>
      <c r="H33" s="1031"/>
      <c r="I33" s="1070">
        <v>0.75</v>
      </c>
      <c r="J33" s="1071"/>
      <c r="K33" s="1070">
        <v>0.75</v>
      </c>
      <c r="L33" s="1076"/>
    </row>
    <row r="34" spans="2:12" ht="15.95" customHeight="1" x14ac:dyDescent="0.25">
      <c r="B34" s="1062"/>
      <c r="C34" s="1066"/>
      <c r="D34" s="1067"/>
      <c r="E34" s="1067"/>
      <c r="F34" s="1067"/>
      <c r="G34" s="1067"/>
      <c r="H34" s="1068"/>
      <c r="I34" s="1072"/>
      <c r="J34" s="1073"/>
      <c r="K34" s="1077"/>
      <c r="L34" s="1078"/>
    </row>
    <row r="35" spans="2:12" ht="7.5" customHeight="1" x14ac:dyDescent="0.25">
      <c r="B35" s="1062"/>
      <c r="C35" s="1032"/>
      <c r="D35" s="1033"/>
      <c r="E35" s="1033"/>
      <c r="F35" s="1033"/>
      <c r="G35" s="1033"/>
      <c r="H35" s="1034"/>
      <c r="I35" s="1074"/>
      <c r="J35" s="1075"/>
      <c r="K35" s="1079"/>
      <c r="L35" s="1080"/>
    </row>
    <row r="36" spans="2:12" ht="15.95" customHeight="1" x14ac:dyDescent="0.25">
      <c r="B36" s="255" t="s">
        <v>130</v>
      </c>
      <c r="C36" s="1022" t="s">
        <v>144</v>
      </c>
      <c r="D36" s="1023"/>
      <c r="E36" s="1023"/>
      <c r="F36" s="1023"/>
      <c r="G36" s="1023"/>
      <c r="H36" s="1024"/>
      <c r="I36" s="1041">
        <f>I30*I33</f>
        <v>0</v>
      </c>
      <c r="J36" s="1053"/>
      <c r="K36" s="1041">
        <f>K30*K33</f>
        <v>0</v>
      </c>
      <c r="L36" s="1042"/>
    </row>
    <row r="37" spans="2:12" ht="15.95" customHeight="1" x14ac:dyDescent="0.25">
      <c r="B37" s="256" t="s">
        <v>145</v>
      </c>
      <c r="C37" s="1022" t="s">
        <v>146</v>
      </c>
      <c r="D37" s="1023"/>
      <c r="E37" s="1023"/>
      <c r="F37" s="1023"/>
      <c r="G37" s="1023"/>
      <c r="H37" s="1024"/>
      <c r="I37" s="1097">
        <v>0</v>
      </c>
      <c r="J37" s="1035"/>
      <c r="K37" s="1097">
        <v>0</v>
      </c>
      <c r="L37" s="1098"/>
    </row>
    <row r="38" spans="2:12" ht="15.95" customHeight="1" thickBot="1" x14ac:dyDescent="0.3">
      <c r="B38" s="257" t="s">
        <v>147</v>
      </c>
      <c r="C38" s="1046" t="s">
        <v>148</v>
      </c>
      <c r="D38" s="1047"/>
      <c r="E38" s="1047"/>
      <c r="F38" s="1047"/>
      <c r="G38" s="1047"/>
      <c r="H38" s="1048"/>
      <c r="I38" s="1050">
        <f>I36-I37</f>
        <v>0</v>
      </c>
      <c r="J38" s="1081"/>
      <c r="K38" s="1050">
        <f>K36-K37</f>
        <v>0</v>
      </c>
      <c r="L38" s="1051"/>
    </row>
    <row r="39" spans="2:12" ht="15.95" customHeight="1" thickBot="1" x14ac:dyDescent="0.3">
      <c r="B39" s="986" t="s">
        <v>149</v>
      </c>
      <c r="C39" s="987"/>
      <c r="D39" s="987"/>
      <c r="E39" s="987"/>
      <c r="F39" s="987"/>
      <c r="G39" s="987"/>
      <c r="H39" s="987"/>
      <c r="I39" s="987"/>
      <c r="J39" s="987"/>
      <c r="K39" s="987"/>
      <c r="L39" s="988"/>
    </row>
    <row r="40" spans="2:12" ht="15.95" customHeight="1" x14ac:dyDescent="0.25">
      <c r="B40" s="1082" t="s">
        <v>150</v>
      </c>
      <c r="C40" s="1083"/>
      <c r="D40" s="1083"/>
      <c r="E40" s="1083"/>
      <c r="F40" s="1083"/>
      <c r="G40" s="1083"/>
      <c r="H40" s="1084"/>
      <c r="I40" s="1091">
        <v>0</v>
      </c>
      <c r="J40" s="1092"/>
      <c r="K40" s="1091">
        <v>0</v>
      </c>
      <c r="L40" s="1095"/>
    </row>
    <row r="41" spans="2:12" ht="15.95" customHeight="1" x14ac:dyDescent="0.25">
      <c r="B41" s="1085"/>
      <c r="C41" s="1086"/>
      <c r="D41" s="1086"/>
      <c r="E41" s="1086"/>
      <c r="F41" s="1086"/>
      <c r="G41" s="1086"/>
      <c r="H41" s="1087"/>
      <c r="I41" s="1093"/>
      <c r="J41" s="1094"/>
      <c r="K41" s="1093"/>
      <c r="L41" s="1096"/>
    </row>
    <row r="42" spans="2:12" ht="9" customHeight="1" x14ac:dyDescent="0.25">
      <c r="B42" s="1088"/>
      <c r="C42" s="1089"/>
      <c r="D42" s="1089"/>
      <c r="E42" s="1089"/>
      <c r="F42" s="1089"/>
      <c r="G42" s="1089"/>
      <c r="H42" s="1090"/>
      <c r="I42" s="1037"/>
      <c r="J42" s="1038"/>
      <c r="K42" s="1037"/>
      <c r="L42" s="1040"/>
    </row>
    <row r="43" spans="2:12" ht="15.95" customHeight="1" x14ac:dyDescent="0.25">
      <c r="B43" s="1114" t="s">
        <v>151</v>
      </c>
      <c r="C43" s="1115"/>
      <c r="D43" s="1115"/>
      <c r="E43" s="1115"/>
      <c r="F43" s="1115"/>
      <c r="G43" s="1115"/>
      <c r="H43" s="1116"/>
      <c r="I43" s="1035">
        <v>0</v>
      </c>
      <c r="J43" s="1036"/>
      <c r="K43" s="1035">
        <v>0</v>
      </c>
      <c r="L43" s="1039"/>
    </row>
    <row r="44" spans="2:12" ht="15.95" customHeight="1" thickBot="1" x14ac:dyDescent="0.3">
      <c r="B44" s="1117"/>
      <c r="C44" s="1118"/>
      <c r="D44" s="1118"/>
      <c r="E44" s="1118"/>
      <c r="F44" s="1118"/>
      <c r="G44" s="1118"/>
      <c r="H44" s="1119"/>
      <c r="I44" s="1120"/>
      <c r="J44" s="1121"/>
      <c r="K44" s="1120"/>
      <c r="L44" s="1122"/>
    </row>
    <row r="45" spans="2:12" ht="15.95" customHeight="1" x14ac:dyDescent="0.25">
      <c r="B45" s="1123" t="s">
        <v>152</v>
      </c>
      <c r="C45" s="1124"/>
      <c r="D45" s="1124" t="s">
        <v>153</v>
      </c>
      <c r="E45" s="1124"/>
      <c r="F45" s="1124"/>
      <c r="G45" s="1124"/>
      <c r="H45" s="1124"/>
      <c r="I45" s="1124" t="s">
        <v>154</v>
      </c>
      <c r="J45" s="1124"/>
      <c r="K45" s="1124"/>
      <c r="L45" s="1125"/>
    </row>
    <row r="46" spans="2:12" ht="15.95" customHeight="1" x14ac:dyDescent="0.25">
      <c r="B46" s="1099" t="s">
        <v>155</v>
      </c>
      <c r="C46" s="1100"/>
      <c r="D46" s="1102" t="s">
        <v>235</v>
      </c>
      <c r="E46" s="1102"/>
      <c r="F46" s="1102"/>
      <c r="G46" s="1102"/>
      <c r="H46" s="1102"/>
      <c r="I46" s="1104" t="s">
        <v>157</v>
      </c>
      <c r="J46" s="1104"/>
      <c r="K46" s="1104"/>
      <c r="L46" s="1105"/>
    </row>
    <row r="47" spans="2:12" ht="15.95" customHeight="1" x14ac:dyDescent="0.25">
      <c r="B47" s="1062"/>
      <c r="C47" s="1101"/>
      <c r="D47" s="1103"/>
      <c r="E47" s="1103"/>
      <c r="F47" s="1103"/>
      <c r="G47" s="1103"/>
      <c r="H47" s="1103"/>
      <c r="I47" s="1106"/>
      <c r="J47" s="1106"/>
      <c r="K47" s="1106"/>
      <c r="L47" s="1107"/>
    </row>
    <row r="48" spans="2:12" ht="15.95" customHeight="1" x14ac:dyDescent="0.25">
      <c r="B48" s="1062"/>
      <c r="C48" s="1101"/>
      <c r="D48" s="1103"/>
      <c r="E48" s="1103"/>
      <c r="F48" s="1103"/>
      <c r="G48" s="1103"/>
      <c r="H48" s="1103"/>
      <c r="I48" s="1106"/>
      <c r="J48" s="1106"/>
      <c r="K48" s="1106"/>
      <c r="L48" s="1107"/>
    </row>
    <row r="49" spans="2:27" ht="15.95" customHeight="1" x14ac:dyDescent="0.25">
      <c r="B49" s="1108" t="s">
        <v>158</v>
      </c>
      <c r="C49" s="1101"/>
      <c r="D49" s="1103" t="s">
        <v>159</v>
      </c>
      <c r="E49" s="1103"/>
      <c r="F49" s="1103"/>
      <c r="G49" s="1103"/>
      <c r="H49" s="1103"/>
      <c r="I49" s="1106" t="s">
        <v>160</v>
      </c>
      <c r="J49" s="1106"/>
      <c r="K49" s="1106"/>
      <c r="L49" s="1107"/>
    </row>
    <row r="50" spans="2:27" ht="15.95" customHeight="1" x14ac:dyDescent="0.25">
      <c r="B50" s="1062"/>
      <c r="C50" s="1101"/>
      <c r="D50" s="1103"/>
      <c r="E50" s="1103"/>
      <c r="F50" s="1103"/>
      <c r="G50" s="1103"/>
      <c r="H50" s="1103"/>
      <c r="I50" s="1106"/>
      <c r="J50" s="1106"/>
      <c r="K50" s="1106"/>
      <c r="L50" s="1107"/>
    </row>
    <row r="51" spans="2:27" ht="11.25" customHeight="1" thickBot="1" x14ac:dyDescent="0.3">
      <c r="B51" s="1109"/>
      <c r="C51" s="1110"/>
      <c r="D51" s="1111"/>
      <c r="E51" s="1111"/>
      <c r="F51" s="1111"/>
      <c r="G51" s="1111"/>
      <c r="H51" s="1111"/>
      <c r="I51" s="1112"/>
      <c r="J51" s="1112"/>
      <c r="K51" s="1112"/>
      <c r="L51" s="1113"/>
    </row>
    <row r="52" spans="2:27" ht="15.95" customHeight="1" x14ac:dyDescent="0.25">
      <c r="B52" s="258"/>
      <c r="C52" s="258"/>
      <c r="D52" s="259"/>
      <c r="E52" s="259"/>
      <c r="F52" s="259"/>
      <c r="G52" s="259"/>
      <c r="H52" s="259"/>
      <c r="I52" s="260"/>
      <c r="J52" s="260"/>
      <c r="K52" s="260"/>
      <c r="L52" s="260"/>
    </row>
    <row r="53" spans="2:27" ht="15.95" customHeight="1" thickBot="1" x14ac:dyDescent="0.3">
      <c r="L53" s="65">
        <v>2018</v>
      </c>
    </row>
    <row r="54" spans="2:27" ht="15.95" customHeight="1" x14ac:dyDescent="0.25">
      <c r="B54" s="995" t="s">
        <v>105</v>
      </c>
      <c r="C54" s="996"/>
      <c r="D54" s="996"/>
      <c r="E54" s="996"/>
      <c r="F54" s="996"/>
      <c r="G54" s="996"/>
      <c r="H54" s="996"/>
      <c r="I54" s="996"/>
      <c r="J54" s="996"/>
      <c r="K54" s="996"/>
      <c r="L54" s="997"/>
    </row>
    <row r="55" spans="2:27" ht="15.95" customHeight="1" x14ac:dyDescent="0.25">
      <c r="B55" s="998"/>
      <c r="C55" s="999"/>
      <c r="D55" s="999"/>
      <c r="E55" s="999"/>
      <c r="F55" s="999"/>
      <c r="G55" s="999"/>
      <c r="H55" s="999"/>
      <c r="I55" s="999"/>
      <c r="J55" s="999"/>
      <c r="K55" s="999"/>
      <c r="L55" s="1000"/>
    </row>
    <row r="56" spans="2:27" ht="15.95" customHeight="1" thickBot="1" x14ac:dyDescent="0.3">
      <c r="B56" s="998"/>
      <c r="C56" s="999"/>
      <c r="D56" s="999"/>
      <c r="E56" s="999"/>
      <c r="F56" s="999"/>
      <c r="G56" s="999"/>
      <c r="H56" s="999"/>
      <c r="I56" s="999"/>
      <c r="J56" s="999"/>
      <c r="K56" s="999"/>
      <c r="L56" s="1000"/>
    </row>
    <row r="57" spans="2:27" ht="15.95" customHeight="1" x14ac:dyDescent="0.25">
      <c r="B57" s="1001" t="s">
        <v>106</v>
      </c>
      <c r="C57" s="1002"/>
      <c r="D57" s="1002"/>
      <c r="E57" s="1002"/>
      <c r="F57" s="1002"/>
      <c r="G57" s="1002"/>
      <c r="H57" s="1003" t="s">
        <v>107</v>
      </c>
      <c r="I57" s="1006" t="s">
        <v>161</v>
      </c>
      <c r="J57" s="1007"/>
      <c r="K57" s="1006" t="s">
        <v>162</v>
      </c>
      <c r="L57" s="1008"/>
    </row>
    <row r="58" spans="2:27" ht="15.95" customHeight="1" x14ac:dyDescent="0.25">
      <c r="B58" s="1009" t="s">
        <v>110</v>
      </c>
      <c r="C58" s="584"/>
      <c r="D58" s="584"/>
      <c r="E58" s="584"/>
      <c r="F58" s="584"/>
      <c r="G58" s="584"/>
      <c r="H58" s="1004"/>
      <c r="I58" s="1010" t="s">
        <v>2</v>
      </c>
      <c r="J58" s="1011"/>
      <c r="K58" s="1010"/>
      <c r="L58" s="1016"/>
    </row>
    <row r="59" spans="2:27" ht="15.95" customHeight="1" x14ac:dyDescent="0.25">
      <c r="B59" s="1009" t="s">
        <v>111</v>
      </c>
      <c r="C59" s="584"/>
      <c r="D59" s="584"/>
      <c r="E59" s="584"/>
      <c r="F59" s="584"/>
      <c r="G59" s="584"/>
      <c r="H59" s="1004"/>
      <c r="I59" s="1012"/>
      <c r="J59" s="1013"/>
      <c r="K59" s="1012"/>
      <c r="L59" s="1017"/>
    </row>
    <row r="60" spans="2:27" ht="15.95" customHeight="1" thickBot="1" x14ac:dyDescent="0.3">
      <c r="B60" s="1019"/>
      <c r="C60" s="1020"/>
      <c r="D60" s="1020"/>
      <c r="E60" s="1020"/>
      <c r="F60" s="1020"/>
      <c r="G60" s="1021"/>
      <c r="H60" s="1005"/>
      <c r="I60" s="1014"/>
      <c r="J60" s="1015"/>
      <c r="K60" s="1014"/>
      <c r="L60" s="1018"/>
    </row>
    <row r="61" spans="2:27" ht="15.95" customHeight="1" x14ac:dyDescent="0.25">
      <c r="B61" s="975" t="s">
        <v>112</v>
      </c>
      <c r="C61" s="976"/>
      <c r="D61" s="976"/>
      <c r="E61" s="976"/>
      <c r="F61" s="976"/>
      <c r="G61" s="976"/>
      <c r="H61" s="976"/>
      <c r="I61" s="976"/>
      <c r="J61" s="976"/>
      <c r="K61" s="976"/>
      <c r="L61" s="977"/>
      <c r="Y61"/>
      <c r="Z61"/>
      <c r="AA61"/>
    </row>
    <row r="62" spans="2:27" ht="15.95" customHeight="1" x14ac:dyDescent="0.25">
      <c r="B62" s="978"/>
      <c r="C62" s="979"/>
      <c r="D62" s="979"/>
      <c r="E62" s="979"/>
      <c r="F62" s="979"/>
      <c r="G62" s="979"/>
      <c r="H62" s="979"/>
      <c r="I62" s="979"/>
      <c r="J62" s="979"/>
      <c r="K62" s="979"/>
      <c r="L62" s="980"/>
      <c r="Y62"/>
      <c r="Z62"/>
      <c r="AA62"/>
    </row>
    <row r="63" spans="2:27" ht="15.95" customHeight="1" thickBot="1" x14ac:dyDescent="0.3">
      <c r="B63" s="981" t="s">
        <v>113</v>
      </c>
      <c r="C63" s="982"/>
      <c r="D63" s="982"/>
      <c r="E63" s="982"/>
      <c r="F63" s="982"/>
      <c r="G63" s="982"/>
      <c r="H63" s="983"/>
      <c r="I63" s="984">
        <v>0</v>
      </c>
      <c r="J63" s="984"/>
      <c r="K63" s="984">
        <v>0</v>
      </c>
      <c r="L63" s="985"/>
      <c r="Y63"/>
      <c r="Z63"/>
      <c r="AA63"/>
    </row>
    <row r="64" spans="2:27" ht="15.95" customHeight="1" thickBot="1" x14ac:dyDescent="0.3">
      <c r="B64" s="986" t="s">
        <v>114</v>
      </c>
      <c r="C64" s="987"/>
      <c r="D64" s="987"/>
      <c r="E64" s="987"/>
      <c r="F64" s="987"/>
      <c r="G64" s="987"/>
      <c r="H64" s="987"/>
      <c r="I64" s="987"/>
      <c r="J64" s="987"/>
      <c r="K64" s="987"/>
      <c r="L64" s="988"/>
      <c r="Y64"/>
      <c r="Z64"/>
      <c r="AA64"/>
    </row>
    <row r="65" spans="2:13" ht="15.95" customHeight="1" x14ac:dyDescent="0.25">
      <c r="B65" s="254" t="s">
        <v>115</v>
      </c>
      <c r="C65" s="989" t="s">
        <v>282</v>
      </c>
      <c r="D65" s="990"/>
      <c r="E65" s="990"/>
      <c r="F65" s="990"/>
      <c r="G65" s="990"/>
      <c r="H65" s="991"/>
      <c r="I65" s="992">
        <v>0</v>
      </c>
      <c r="J65" s="992"/>
      <c r="K65" s="993">
        <v>0</v>
      </c>
      <c r="L65" s="994"/>
    </row>
    <row r="66" spans="2:13" ht="15.95" customHeight="1" x14ac:dyDescent="0.25">
      <c r="B66" s="255" t="s">
        <v>116</v>
      </c>
      <c r="C66" s="1022" t="s">
        <v>117</v>
      </c>
      <c r="D66" s="1023"/>
      <c r="E66" s="1023"/>
      <c r="F66" s="1023"/>
      <c r="G66" s="1023"/>
      <c r="H66" s="1024"/>
      <c r="I66" s="1025">
        <v>0</v>
      </c>
      <c r="J66" s="1025"/>
      <c r="K66" s="1025">
        <v>0</v>
      </c>
      <c r="L66" s="1026"/>
      <c r="M66" s="53" t="s">
        <v>2</v>
      </c>
    </row>
    <row r="67" spans="2:13" ht="15.95" customHeight="1" x14ac:dyDescent="0.25">
      <c r="B67" s="255" t="s">
        <v>118</v>
      </c>
      <c r="C67" s="1022" t="s">
        <v>119</v>
      </c>
      <c r="D67" s="1023"/>
      <c r="E67" s="1023"/>
      <c r="F67" s="1023"/>
      <c r="G67" s="1023"/>
      <c r="H67" s="1024"/>
      <c r="I67" s="993">
        <v>0</v>
      </c>
      <c r="J67" s="993"/>
      <c r="K67" s="1025">
        <v>0</v>
      </c>
      <c r="L67" s="1026"/>
    </row>
    <row r="68" spans="2:13" ht="15.95" customHeight="1" x14ac:dyDescent="0.25">
      <c r="B68" s="255" t="s">
        <v>120</v>
      </c>
      <c r="C68" s="1022" t="s">
        <v>121</v>
      </c>
      <c r="D68" s="1023"/>
      <c r="E68" s="1023"/>
      <c r="F68" s="1023"/>
      <c r="G68" s="1023"/>
      <c r="H68" s="1024"/>
      <c r="I68" s="1025">
        <v>0</v>
      </c>
      <c r="J68" s="1025"/>
      <c r="K68" s="1025">
        <v>0</v>
      </c>
      <c r="L68" s="1026"/>
    </row>
    <row r="69" spans="2:13" ht="15.95" customHeight="1" x14ac:dyDescent="0.25">
      <c r="B69" s="255" t="s">
        <v>122</v>
      </c>
      <c r="C69" s="1022" t="s">
        <v>123</v>
      </c>
      <c r="D69" s="1023"/>
      <c r="E69" s="1023"/>
      <c r="F69" s="1023"/>
      <c r="G69" s="1023"/>
      <c r="H69" s="1024"/>
      <c r="I69" s="1025">
        <v>0</v>
      </c>
      <c r="J69" s="1025"/>
      <c r="K69" s="1025">
        <v>0</v>
      </c>
      <c r="L69" s="1026"/>
    </row>
    <row r="70" spans="2:13" ht="15.95" customHeight="1" x14ac:dyDescent="0.25">
      <c r="B70" s="255" t="s">
        <v>124</v>
      </c>
      <c r="C70" s="1043" t="s">
        <v>125</v>
      </c>
      <c r="D70" s="1044"/>
      <c r="E70" s="1044"/>
      <c r="F70" s="1044"/>
      <c r="G70" s="1044"/>
      <c r="H70" s="1045"/>
      <c r="I70" s="1025">
        <v>0</v>
      </c>
      <c r="J70" s="1025"/>
      <c r="K70" s="1025">
        <v>0</v>
      </c>
      <c r="L70" s="1026"/>
    </row>
    <row r="71" spans="2:13" ht="15.95" customHeight="1" x14ac:dyDescent="0.25">
      <c r="B71" s="255" t="s">
        <v>126</v>
      </c>
      <c r="C71" s="1022" t="s">
        <v>127</v>
      </c>
      <c r="D71" s="1023"/>
      <c r="E71" s="1023"/>
      <c r="F71" s="1023"/>
      <c r="G71" s="1023"/>
      <c r="H71" s="1024"/>
      <c r="I71" s="1025">
        <v>0</v>
      </c>
      <c r="J71" s="1025"/>
      <c r="K71" s="1025">
        <v>0</v>
      </c>
      <c r="L71" s="1026"/>
    </row>
    <row r="72" spans="2:13" ht="15.95" customHeight="1" x14ac:dyDescent="0.25">
      <c r="B72" s="1027" t="s">
        <v>128</v>
      </c>
      <c r="C72" s="1029" t="s">
        <v>129</v>
      </c>
      <c r="D72" s="1030"/>
      <c r="E72" s="1030"/>
      <c r="F72" s="1030"/>
      <c r="G72" s="1030"/>
      <c r="H72" s="1031"/>
      <c r="I72" s="1035">
        <v>0</v>
      </c>
      <c r="J72" s="1036"/>
      <c r="K72" s="1035">
        <v>0</v>
      </c>
      <c r="L72" s="1039"/>
    </row>
    <row r="73" spans="2:13" ht="9" customHeight="1" x14ac:dyDescent="0.25">
      <c r="B73" s="1028"/>
      <c r="C73" s="1032"/>
      <c r="D73" s="1033"/>
      <c r="E73" s="1033"/>
      <c r="F73" s="1033"/>
      <c r="G73" s="1033"/>
      <c r="H73" s="1034"/>
      <c r="I73" s="1037"/>
      <c r="J73" s="1038"/>
      <c r="K73" s="1037"/>
      <c r="L73" s="1040"/>
    </row>
    <row r="74" spans="2:13" ht="15.95" customHeight="1" x14ac:dyDescent="0.25">
      <c r="B74" s="255" t="s">
        <v>130</v>
      </c>
      <c r="C74" s="1022" t="s">
        <v>131</v>
      </c>
      <c r="D74" s="1023"/>
      <c r="E74" s="1023"/>
      <c r="F74" s="1023"/>
      <c r="G74" s="1023"/>
      <c r="H74" s="1024"/>
      <c r="I74" s="1041">
        <f>I65-I66+I67+I68+I69+I70+I71+I72</f>
        <v>0</v>
      </c>
      <c r="J74" s="1041"/>
      <c r="K74" s="1041">
        <f>K65-K66+K67+K68+K69+K70+K71+K72</f>
        <v>0</v>
      </c>
      <c r="L74" s="1042"/>
    </row>
    <row r="75" spans="2:13" ht="15.95" customHeight="1" x14ac:dyDescent="0.25">
      <c r="B75" s="255" t="s">
        <v>132</v>
      </c>
      <c r="C75" s="1022" t="s">
        <v>133</v>
      </c>
      <c r="D75" s="1023"/>
      <c r="E75" s="1023"/>
      <c r="F75" s="1023"/>
      <c r="G75" s="1023"/>
      <c r="H75" s="1024"/>
      <c r="I75" s="1052">
        <f>I63</f>
        <v>0</v>
      </c>
      <c r="J75" s="1041"/>
      <c r="K75" s="1052">
        <f>K63</f>
        <v>0</v>
      </c>
      <c r="L75" s="1042"/>
    </row>
    <row r="76" spans="2:13" ht="15.95" customHeight="1" x14ac:dyDescent="0.25">
      <c r="B76" s="256"/>
      <c r="C76" s="1022" t="s">
        <v>134</v>
      </c>
      <c r="D76" s="1023"/>
      <c r="E76" s="1023"/>
      <c r="F76" s="1023"/>
      <c r="G76" s="1023"/>
      <c r="H76" s="1024"/>
      <c r="I76" s="1126" t="e">
        <f>I74/I75</f>
        <v>#DIV/0!</v>
      </c>
      <c r="J76" s="1127"/>
      <c r="K76" s="1053" t="e">
        <f>K74/K75</f>
        <v>#DIV/0!</v>
      </c>
      <c r="L76" s="1055"/>
    </row>
    <row r="77" spans="2:13" ht="15.95" customHeight="1" x14ac:dyDescent="0.25">
      <c r="B77" s="256" t="s">
        <v>135</v>
      </c>
      <c r="C77" s="1043" t="s">
        <v>136</v>
      </c>
      <c r="D77" s="1044"/>
      <c r="E77" s="1044"/>
      <c r="F77" s="1044"/>
      <c r="G77" s="1044"/>
      <c r="H77" s="1045"/>
      <c r="I77" s="1025">
        <v>0</v>
      </c>
      <c r="J77" s="1025"/>
      <c r="K77" s="1025">
        <v>0</v>
      </c>
      <c r="L77" s="1026"/>
    </row>
    <row r="78" spans="2:13" ht="15.95" customHeight="1" thickBot="1" x14ac:dyDescent="0.3">
      <c r="B78" s="257" t="s">
        <v>137</v>
      </c>
      <c r="C78" s="1046" t="s">
        <v>138</v>
      </c>
      <c r="D78" s="1047"/>
      <c r="E78" s="1047"/>
      <c r="F78" s="1047"/>
      <c r="G78" s="1047"/>
      <c r="H78" s="1048"/>
      <c r="I78" s="1049" t="e">
        <f>+I76-I77</f>
        <v>#DIV/0!</v>
      </c>
      <c r="J78" s="1050"/>
      <c r="K78" s="1050" t="e">
        <f>+K76-K77</f>
        <v>#DIV/0!</v>
      </c>
      <c r="L78" s="1051"/>
    </row>
    <row r="79" spans="2:13" ht="15.95" customHeight="1" x14ac:dyDescent="0.25">
      <c r="B79" s="1056" t="s">
        <v>139</v>
      </c>
      <c r="C79" s="1057"/>
      <c r="D79" s="1057"/>
      <c r="E79" s="1057"/>
      <c r="F79" s="1057"/>
      <c r="G79" s="1057"/>
      <c r="H79" s="1057"/>
      <c r="I79" s="1057"/>
      <c r="J79" s="1057"/>
      <c r="K79" s="1057"/>
      <c r="L79" s="1058"/>
    </row>
    <row r="80" spans="2:13" ht="15.95" customHeight="1" x14ac:dyDescent="0.25">
      <c r="B80" s="975"/>
      <c r="C80" s="976"/>
      <c r="D80" s="976"/>
      <c r="E80" s="976"/>
      <c r="F80" s="976"/>
      <c r="G80" s="976"/>
      <c r="H80" s="976"/>
      <c r="I80" s="976"/>
      <c r="J80" s="976"/>
      <c r="K80" s="976"/>
      <c r="L80" s="977"/>
    </row>
    <row r="81" spans="2:12" ht="15.95" customHeight="1" thickBot="1" x14ac:dyDescent="0.3">
      <c r="B81" s="1059"/>
      <c r="C81" s="1060"/>
      <c r="D81" s="1060"/>
      <c r="E81" s="1060"/>
      <c r="F81" s="1060"/>
      <c r="G81" s="1060"/>
      <c r="H81" s="1060"/>
      <c r="I81" s="1060"/>
      <c r="J81" s="1060"/>
      <c r="K81" s="1060"/>
      <c r="L81" s="1061"/>
    </row>
    <row r="82" spans="2:12" ht="15.95" customHeight="1" x14ac:dyDescent="0.25">
      <c r="B82" s="1028" t="s">
        <v>140</v>
      </c>
      <c r="C82" s="1063" t="s">
        <v>141</v>
      </c>
      <c r="D82" s="1064"/>
      <c r="E82" s="1064"/>
      <c r="F82" s="1064"/>
      <c r="G82" s="1064"/>
      <c r="H82" s="1065"/>
      <c r="I82" s="993">
        <v>0</v>
      </c>
      <c r="J82" s="1037"/>
      <c r="K82" s="993">
        <v>0</v>
      </c>
      <c r="L82" s="994"/>
    </row>
    <row r="83" spans="2:12" ht="15.95" customHeight="1" x14ac:dyDescent="0.25">
      <c r="B83" s="1062"/>
      <c r="C83" s="1066"/>
      <c r="D83" s="1067"/>
      <c r="E83" s="1067"/>
      <c r="F83" s="1067"/>
      <c r="G83" s="1067"/>
      <c r="H83" s="1068"/>
      <c r="I83" s="1025"/>
      <c r="J83" s="1069"/>
      <c r="K83" s="1025"/>
      <c r="L83" s="1026"/>
    </row>
    <row r="84" spans="2:12" ht="9.75" customHeight="1" x14ac:dyDescent="0.25">
      <c r="B84" s="1062"/>
      <c r="C84" s="1032"/>
      <c r="D84" s="1033"/>
      <c r="E84" s="1033"/>
      <c r="F84" s="1033"/>
      <c r="G84" s="1033"/>
      <c r="H84" s="1034"/>
      <c r="I84" s="1025"/>
      <c r="J84" s="1069"/>
      <c r="K84" s="1025"/>
      <c r="L84" s="1026"/>
    </row>
    <row r="85" spans="2:12" ht="15.95" customHeight="1" x14ac:dyDescent="0.25">
      <c r="B85" s="1062" t="s">
        <v>142</v>
      </c>
      <c r="C85" s="1029" t="s">
        <v>143</v>
      </c>
      <c r="D85" s="1030"/>
      <c r="E85" s="1030"/>
      <c r="F85" s="1030"/>
      <c r="G85" s="1030"/>
      <c r="H85" s="1031"/>
      <c r="I85" s="1070">
        <v>0.75</v>
      </c>
      <c r="J85" s="1071"/>
      <c r="K85" s="1070">
        <v>0.75</v>
      </c>
      <c r="L85" s="1076"/>
    </row>
    <row r="86" spans="2:12" ht="15.95" customHeight="1" x14ac:dyDescent="0.25">
      <c r="B86" s="1062"/>
      <c r="C86" s="1066"/>
      <c r="D86" s="1067"/>
      <c r="E86" s="1067"/>
      <c r="F86" s="1067"/>
      <c r="G86" s="1067"/>
      <c r="H86" s="1068"/>
      <c r="I86" s="1072"/>
      <c r="J86" s="1073"/>
      <c r="K86" s="1077"/>
      <c r="L86" s="1078"/>
    </row>
    <row r="87" spans="2:12" ht="6.75" customHeight="1" x14ac:dyDescent="0.25">
      <c r="B87" s="1062"/>
      <c r="C87" s="1032"/>
      <c r="D87" s="1033"/>
      <c r="E87" s="1033"/>
      <c r="F87" s="1033"/>
      <c r="G87" s="1033"/>
      <c r="H87" s="1034"/>
      <c r="I87" s="1074"/>
      <c r="J87" s="1075"/>
      <c r="K87" s="1079"/>
      <c r="L87" s="1080"/>
    </row>
    <row r="88" spans="2:12" ht="15.95" customHeight="1" x14ac:dyDescent="0.25">
      <c r="B88" s="255" t="s">
        <v>130</v>
      </c>
      <c r="C88" s="1022" t="s">
        <v>144</v>
      </c>
      <c r="D88" s="1023"/>
      <c r="E88" s="1023"/>
      <c r="F88" s="1023"/>
      <c r="G88" s="1023"/>
      <c r="H88" s="1024"/>
      <c r="I88" s="1041">
        <f>I82*I85</f>
        <v>0</v>
      </c>
      <c r="J88" s="1053"/>
      <c r="K88" s="1041">
        <f>K82*K85</f>
        <v>0</v>
      </c>
      <c r="L88" s="1042"/>
    </row>
    <row r="89" spans="2:12" ht="15.95" customHeight="1" x14ac:dyDescent="0.25">
      <c r="B89" s="256" t="s">
        <v>145</v>
      </c>
      <c r="C89" s="1022" t="s">
        <v>146</v>
      </c>
      <c r="D89" s="1023"/>
      <c r="E89" s="1023"/>
      <c r="F89" s="1023"/>
      <c r="G89" s="1023"/>
      <c r="H89" s="1024"/>
      <c r="I89" s="1097">
        <v>0</v>
      </c>
      <c r="J89" s="1035"/>
      <c r="K89" s="1097">
        <v>0</v>
      </c>
      <c r="L89" s="1098"/>
    </row>
    <row r="90" spans="2:12" ht="15.95" customHeight="1" thickBot="1" x14ac:dyDescent="0.3">
      <c r="B90" s="257" t="s">
        <v>147</v>
      </c>
      <c r="C90" s="1046" t="s">
        <v>148</v>
      </c>
      <c r="D90" s="1047"/>
      <c r="E90" s="1047"/>
      <c r="F90" s="1047"/>
      <c r="G90" s="1047"/>
      <c r="H90" s="1048"/>
      <c r="I90" s="1050">
        <f>I88-I89</f>
        <v>0</v>
      </c>
      <c r="J90" s="1081"/>
      <c r="K90" s="1050">
        <f>K88-K89</f>
        <v>0</v>
      </c>
      <c r="L90" s="1051"/>
    </row>
    <row r="91" spans="2:12" ht="15.95" customHeight="1" thickBot="1" x14ac:dyDescent="0.3">
      <c r="B91" s="986" t="s">
        <v>149</v>
      </c>
      <c r="C91" s="987"/>
      <c r="D91" s="987"/>
      <c r="E91" s="987"/>
      <c r="F91" s="987"/>
      <c r="G91" s="987"/>
      <c r="H91" s="987"/>
      <c r="I91" s="987"/>
      <c r="J91" s="987"/>
      <c r="K91" s="987"/>
      <c r="L91" s="988"/>
    </row>
    <row r="92" spans="2:12" ht="15.95" customHeight="1" x14ac:dyDescent="0.25">
      <c r="B92" s="1128" t="s">
        <v>163</v>
      </c>
      <c r="C92" s="1129"/>
      <c r="D92" s="1129"/>
      <c r="E92" s="1129"/>
      <c r="F92" s="1129"/>
      <c r="G92" s="1129"/>
      <c r="H92" s="1130"/>
      <c r="I92" s="1093">
        <v>0</v>
      </c>
      <c r="J92" s="1094"/>
      <c r="K92" s="1093">
        <v>0</v>
      </c>
      <c r="L92" s="1096"/>
    </row>
    <row r="93" spans="2:12" ht="15.95" customHeight="1" x14ac:dyDescent="0.25">
      <c r="B93" s="1131"/>
      <c r="C93" s="1132"/>
      <c r="D93" s="1132"/>
      <c r="E93" s="1132"/>
      <c r="F93" s="1132"/>
      <c r="G93" s="1132"/>
      <c r="H93" s="1133"/>
      <c r="I93" s="1093"/>
      <c r="J93" s="1094"/>
      <c r="K93" s="1093"/>
      <c r="L93" s="1096"/>
    </row>
    <row r="94" spans="2:12" ht="9.75" customHeight="1" x14ac:dyDescent="0.25">
      <c r="B94" s="1131"/>
      <c r="C94" s="1132"/>
      <c r="D94" s="1132"/>
      <c r="E94" s="1132"/>
      <c r="F94" s="1132"/>
      <c r="G94" s="1132"/>
      <c r="H94" s="1133"/>
      <c r="I94" s="1093"/>
      <c r="J94" s="1094"/>
      <c r="K94" s="1093"/>
      <c r="L94" s="1096"/>
    </row>
    <row r="95" spans="2:12" ht="15.95" customHeight="1" x14ac:dyDescent="0.25">
      <c r="B95" s="1134" t="s">
        <v>164</v>
      </c>
      <c r="C95" s="1135"/>
      <c r="D95" s="1135"/>
      <c r="E95" s="1135"/>
      <c r="F95" s="1135"/>
      <c r="G95" s="1135"/>
      <c r="H95" s="1136"/>
      <c r="I95" s="1035">
        <v>0</v>
      </c>
      <c r="J95" s="1036"/>
      <c r="K95" s="1035">
        <v>0</v>
      </c>
      <c r="L95" s="1039"/>
    </row>
    <row r="96" spans="2:12" ht="11.25" customHeight="1" thickBot="1" x14ac:dyDescent="0.3">
      <c r="B96" s="1137"/>
      <c r="C96" s="1138"/>
      <c r="D96" s="1138"/>
      <c r="E96" s="1138"/>
      <c r="F96" s="1138"/>
      <c r="G96" s="1138"/>
      <c r="H96" s="1139"/>
      <c r="I96" s="1120"/>
      <c r="J96" s="1121"/>
      <c r="K96" s="1120"/>
      <c r="L96" s="1122"/>
    </row>
    <row r="97" spans="2:12" ht="15.95" customHeight="1" x14ac:dyDescent="0.25">
      <c r="B97" s="1123" t="s">
        <v>152</v>
      </c>
      <c r="C97" s="1124"/>
      <c r="D97" s="1124" t="s">
        <v>153</v>
      </c>
      <c r="E97" s="1124"/>
      <c r="F97" s="1124"/>
      <c r="G97" s="1124"/>
      <c r="H97" s="1124"/>
      <c r="I97" s="1124" t="s">
        <v>154</v>
      </c>
      <c r="J97" s="1124"/>
      <c r="K97" s="1124"/>
      <c r="L97" s="1125"/>
    </row>
    <row r="98" spans="2:12" ht="15.95" customHeight="1" x14ac:dyDescent="0.25">
      <c r="B98" s="1099" t="s">
        <v>155</v>
      </c>
      <c r="C98" s="1100"/>
      <c r="D98" s="1102" t="s">
        <v>156</v>
      </c>
      <c r="E98" s="1102"/>
      <c r="F98" s="1102"/>
      <c r="G98" s="1102"/>
      <c r="H98" s="1102"/>
      <c r="I98" s="1104" t="s">
        <v>157</v>
      </c>
      <c r="J98" s="1104"/>
      <c r="K98" s="1104"/>
      <c r="L98" s="1105"/>
    </row>
    <row r="99" spans="2:12" ht="15.95" customHeight="1" x14ac:dyDescent="0.25">
      <c r="B99" s="1062"/>
      <c r="C99" s="1101"/>
      <c r="D99" s="1103"/>
      <c r="E99" s="1103"/>
      <c r="F99" s="1103"/>
      <c r="G99" s="1103"/>
      <c r="H99" s="1103"/>
      <c r="I99" s="1106"/>
      <c r="J99" s="1106"/>
      <c r="K99" s="1106"/>
      <c r="L99" s="1107"/>
    </row>
    <row r="100" spans="2:12" ht="15.95" customHeight="1" x14ac:dyDescent="0.25">
      <c r="B100" s="1062"/>
      <c r="C100" s="1101"/>
      <c r="D100" s="1103"/>
      <c r="E100" s="1103"/>
      <c r="F100" s="1103"/>
      <c r="G100" s="1103"/>
      <c r="H100" s="1103"/>
      <c r="I100" s="1106"/>
      <c r="J100" s="1106"/>
      <c r="K100" s="1106"/>
      <c r="L100" s="1107"/>
    </row>
    <row r="101" spans="2:12" ht="15.95" customHeight="1" x14ac:dyDescent="0.25">
      <c r="B101" s="1108" t="s">
        <v>158</v>
      </c>
      <c r="C101" s="1101"/>
      <c r="D101" s="1103" t="s">
        <v>159</v>
      </c>
      <c r="E101" s="1103"/>
      <c r="F101" s="1103"/>
      <c r="G101" s="1103"/>
      <c r="H101" s="1103"/>
      <c r="I101" s="1106" t="s">
        <v>160</v>
      </c>
      <c r="J101" s="1106"/>
      <c r="K101" s="1106"/>
      <c r="L101" s="1107"/>
    </row>
    <row r="102" spans="2:12" ht="15.95" customHeight="1" x14ac:dyDescent="0.25">
      <c r="B102" s="1062"/>
      <c r="C102" s="1101"/>
      <c r="D102" s="1103"/>
      <c r="E102" s="1103"/>
      <c r="F102" s="1103"/>
      <c r="G102" s="1103"/>
      <c r="H102" s="1103"/>
      <c r="I102" s="1106"/>
      <c r="J102" s="1106"/>
      <c r="K102" s="1106"/>
      <c r="L102" s="1107"/>
    </row>
    <row r="103" spans="2:12" ht="15.95" customHeight="1" thickBot="1" x14ac:dyDescent="0.3">
      <c r="B103" s="1109"/>
      <c r="C103" s="1110"/>
      <c r="D103" s="1111"/>
      <c r="E103" s="1111"/>
      <c r="F103" s="1111"/>
      <c r="G103" s="1111"/>
      <c r="H103" s="1111"/>
      <c r="I103" s="1112"/>
      <c r="J103" s="1112"/>
      <c r="K103" s="1112"/>
      <c r="L103" s="1113"/>
    </row>
    <row r="104" spans="2:12" ht="15.95" customHeight="1" thickBot="1" x14ac:dyDescent="0.3">
      <c r="L104" s="65">
        <v>2018</v>
      </c>
    </row>
    <row r="105" spans="2:12" ht="15.95" customHeight="1" x14ac:dyDescent="0.25">
      <c r="B105" s="995" t="s">
        <v>105</v>
      </c>
      <c r="C105" s="996"/>
      <c r="D105" s="996"/>
      <c r="E105" s="996"/>
      <c r="F105" s="996"/>
      <c r="G105" s="996"/>
      <c r="H105" s="996"/>
      <c r="I105" s="996"/>
      <c r="J105" s="996"/>
      <c r="K105" s="996"/>
      <c r="L105" s="997"/>
    </row>
    <row r="106" spans="2:12" ht="15.95" customHeight="1" x14ac:dyDescent="0.25">
      <c r="B106" s="998"/>
      <c r="C106" s="999"/>
      <c r="D106" s="999"/>
      <c r="E106" s="999"/>
      <c r="F106" s="999"/>
      <c r="G106" s="999"/>
      <c r="H106" s="999"/>
      <c r="I106" s="999"/>
      <c r="J106" s="999"/>
      <c r="K106" s="999"/>
      <c r="L106" s="1000"/>
    </row>
    <row r="107" spans="2:12" ht="15.95" customHeight="1" thickBot="1" x14ac:dyDescent="0.3">
      <c r="B107" s="998"/>
      <c r="C107" s="999"/>
      <c r="D107" s="999"/>
      <c r="E107" s="999"/>
      <c r="F107" s="999"/>
      <c r="G107" s="999"/>
      <c r="H107" s="999"/>
      <c r="I107" s="999"/>
      <c r="J107" s="999"/>
      <c r="K107" s="999"/>
      <c r="L107" s="1000"/>
    </row>
    <row r="108" spans="2:12" ht="15.95" customHeight="1" x14ac:dyDescent="0.25">
      <c r="B108" s="1001" t="s">
        <v>106</v>
      </c>
      <c r="C108" s="1002"/>
      <c r="D108" s="1002"/>
      <c r="E108" s="1002"/>
      <c r="F108" s="1002"/>
      <c r="G108" s="1002"/>
      <c r="H108" s="1003" t="s">
        <v>107</v>
      </c>
      <c r="I108" s="1006" t="s">
        <v>108</v>
      </c>
      <c r="J108" s="1007"/>
      <c r="K108" s="1006" t="s">
        <v>109</v>
      </c>
      <c r="L108" s="1008"/>
    </row>
    <row r="109" spans="2:12" ht="15.95" customHeight="1" x14ac:dyDescent="0.25">
      <c r="B109" s="1009" t="s">
        <v>110</v>
      </c>
      <c r="C109" s="584"/>
      <c r="D109" s="584"/>
      <c r="E109" s="584"/>
      <c r="F109" s="584"/>
      <c r="G109" s="584"/>
      <c r="H109" s="1004"/>
      <c r="I109" s="1010"/>
      <c r="J109" s="1011"/>
      <c r="K109" s="1010"/>
      <c r="L109" s="1016"/>
    </row>
    <row r="110" spans="2:12" ht="15.95" customHeight="1" x14ac:dyDescent="0.25">
      <c r="B110" s="1009" t="s">
        <v>111</v>
      </c>
      <c r="C110" s="584"/>
      <c r="D110" s="584"/>
      <c r="E110" s="584"/>
      <c r="F110" s="584"/>
      <c r="G110" s="584"/>
      <c r="H110" s="1004"/>
      <c r="I110" s="1012"/>
      <c r="J110" s="1013"/>
      <c r="K110" s="1012"/>
      <c r="L110" s="1017"/>
    </row>
    <row r="111" spans="2:12" ht="15.95" customHeight="1" thickBot="1" x14ac:dyDescent="0.3">
      <c r="B111" s="1019"/>
      <c r="C111" s="1020"/>
      <c r="D111" s="1020"/>
      <c r="E111" s="1020"/>
      <c r="F111" s="1020"/>
      <c r="G111" s="1021"/>
      <c r="H111" s="1005"/>
      <c r="I111" s="1014"/>
      <c r="J111" s="1015"/>
      <c r="K111" s="1014"/>
      <c r="L111" s="1018"/>
    </row>
    <row r="112" spans="2:12" ht="15.95" customHeight="1" x14ac:dyDescent="0.25">
      <c r="B112" s="975" t="s">
        <v>112</v>
      </c>
      <c r="C112" s="976"/>
      <c r="D112" s="976"/>
      <c r="E112" s="976"/>
      <c r="F112" s="976"/>
      <c r="G112" s="976"/>
      <c r="H112" s="976"/>
      <c r="I112" s="976"/>
      <c r="J112" s="976"/>
      <c r="K112" s="976"/>
      <c r="L112" s="977"/>
    </row>
    <row r="113" spans="2:12" ht="15.95" customHeight="1" x14ac:dyDescent="0.25">
      <c r="B113" s="978"/>
      <c r="C113" s="979"/>
      <c r="D113" s="979"/>
      <c r="E113" s="979"/>
      <c r="F113" s="979"/>
      <c r="G113" s="979"/>
      <c r="H113" s="979"/>
      <c r="I113" s="979"/>
      <c r="J113" s="979"/>
      <c r="K113" s="979"/>
      <c r="L113" s="980"/>
    </row>
    <row r="114" spans="2:12" ht="15.95" customHeight="1" thickBot="1" x14ac:dyDescent="0.3">
      <c r="B114" s="981" t="s">
        <v>113</v>
      </c>
      <c r="C114" s="982"/>
      <c r="D114" s="982"/>
      <c r="E114" s="982"/>
      <c r="F114" s="982"/>
      <c r="G114" s="982"/>
      <c r="H114" s="983"/>
      <c r="I114" s="984">
        <v>0</v>
      </c>
      <c r="J114" s="984"/>
      <c r="K114" s="984">
        <v>0</v>
      </c>
      <c r="L114" s="985"/>
    </row>
    <row r="115" spans="2:12" ht="15.95" customHeight="1" thickBot="1" x14ac:dyDescent="0.3">
      <c r="B115" s="986" t="s">
        <v>114</v>
      </c>
      <c r="C115" s="987"/>
      <c r="D115" s="987"/>
      <c r="E115" s="987"/>
      <c r="F115" s="987"/>
      <c r="G115" s="987"/>
      <c r="H115" s="987"/>
      <c r="I115" s="987"/>
      <c r="J115" s="987"/>
      <c r="K115" s="987"/>
      <c r="L115" s="988"/>
    </row>
    <row r="116" spans="2:12" ht="15.95" customHeight="1" x14ac:dyDescent="0.25">
      <c r="B116" s="254" t="s">
        <v>115</v>
      </c>
      <c r="C116" s="989" t="s">
        <v>282</v>
      </c>
      <c r="D116" s="990"/>
      <c r="E116" s="990"/>
      <c r="F116" s="990"/>
      <c r="G116" s="990"/>
      <c r="H116" s="991"/>
      <c r="I116" s="992">
        <v>0</v>
      </c>
      <c r="J116" s="992"/>
      <c r="K116" s="993">
        <v>0</v>
      </c>
      <c r="L116" s="994"/>
    </row>
    <row r="117" spans="2:12" ht="15.95" customHeight="1" x14ac:dyDescent="0.25">
      <c r="B117" s="255" t="s">
        <v>116</v>
      </c>
      <c r="C117" s="1022" t="s">
        <v>117</v>
      </c>
      <c r="D117" s="1023"/>
      <c r="E117" s="1023"/>
      <c r="F117" s="1023"/>
      <c r="G117" s="1023"/>
      <c r="H117" s="1024"/>
      <c r="I117" s="1025">
        <v>0</v>
      </c>
      <c r="J117" s="1025"/>
      <c r="K117" s="1025">
        <v>0</v>
      </c>
      <c r="L117" s="1026"/>
    </row>
    <row r="118" spans="2:12" ht="15.95" customHeight="1" x14ac:dyDescent="0.25">
      <c r="B118" s="255" t="s">
        <v>118</v>
      </c>
      <c r="C118" s="1022" t="s">
        <v>119</v>
      </c>
      <c r="D118" s="1023"/>
      <c r="E118" s="1023"/>
      <c r="F118" s="1023"/>
      <c r="G118" s="1023"/>
      <c r="H118" s="1024"/>
      <c r="I118" s="993">
        <v>0</v>
      </c>
      <c r="J118" s="993"/>
      <c r="K118" s="1025">
        <v>0</v>
      </c>
      <c r="L118" s="1026"/>
    </row>
    <row r="119" spans="2:12" ht="15.95" customHeight="1" x14ac:dyDescent="0.25">
      <c r="B119" s="255" t="s">
        <v>120</v>
      </c>
      <c r="C119" s="1022" t="s">
        <v>121</v>
      </c>
      <c r="D119" s="1023"/>
      <c r="E119" s="1023"/>
      <c r="F119" s="1023"/>
      <c r="G119" s="1023"/>
      <c r="H119" s="1024"/>
      <c r="I119" s="1025">
        <v>0</v>
      </c>
      <c r="J119" s="1025"/>
      <c r="K119" s="1025">
        <v>0</v>
      </c>
      <c r="L119" s="1026"/>
    </row>
    <row r="120" spans="2:12" ht="15.95" customHeight="1" x14ac:dyDescent="0.25">
      <c r="B120" s="255" t="s">
        <v>122</v>
      </c>
      <c r="C120" s="1022" t="s">
        <v>123</v>
      </c>
      <c r="D120" s="1023"/>
      <c r="E120" s="1023"/>
      <c r="F120" s="1023"/>
      <c r="G120" s="1023"/>
      <c r="H120" s="1024"/>
      <c r="I120" s="1025">
        <v>0</v>
      </c>
      <c r="J120" s="1025"/>
      <c r="K120" s="1025">
        <v>0</v>
      </c>
      <c r="L120" s="1026"/>
    </row>
    <row r="121" spans="2:12" ht="15.95" customHeight="1" x14ac:dyDescent="0.25">
      <c r="B121" s="255" t="s">
        <v>124</v>
      </c>
      <c r="C121" s="1043" t="s">
        <v>125</v>
      </c>
      <c r="D121" s="1044"/>
      <c r="E121" s="1044"/>
      <c r="F121" s="1044"/>
      <c r="G121" s="1044"/>
      <c r="H121" s="1045"/>
      <c r="I121" s="1025">
        <v>0</v>
      </c>
      <c r="J121" s="1025"/>
      <c r="K121" s="1025">
        <v>0</v>
      </c>
      <c r="L121" s="1026"/>
    </row>
    <row r="122" spans="2:12" ht="15.95" customHeight="1" x14ac:dyDescent="0.25">
      <c r="B122" s="255" t="s">
        <v>126</v>
      </c>
      <c r="C122" s="1022" t="s">
        <v>127</v>
      </c>
      <c r="D122" s="1023"/>
      <c r="E122" s="1023"/>
      <c r="F122" s="1023"/>
      <c r="G122" s="1023"/>
      <c r="H122" s="1024"/>
      <c r="I122" s="1025">
        <v>0</v>
      </c>
      <c r="J122" s="1025"/>
      <c r="K122" s="1025">
        <v>0</v>
      </c>
      <c r="L122" s="1026"/>
    </row>
    <row r="123" spans="2:12" ht="15.95" customHeight="1" x14ac:dyDescent="0.25">
      <c r="B123" s="1027" t="s">
        <v>128</v>
      </c>
      <c r="C123" s="1029" t="s">
        <v>129</v>
      </c>
      <c r="D123" s="1030"/>
      <c r="E123" s="1030"/>
      <c r="F123" s="1030"/>
      <c r="G123" s="1030"/>
      <c r="H123" s="1031"/>
      <c r="I123" s="1035">
        <v>0</v>
      </c>
      <c r="J123" s="1036"/>
      <c r="K123" s="1035">
        <v>0</v>
      </c>
      <c r="L123" s="1039"/>
    </row>
    <row r="124" spans="2:12" ht="10.5" customHeight="1" x14ac:dyDescent="0.25">
      <c r="B124" s="1028"/>
      <c r="C124" s="1032"/>
      <c r="D124" s="1033"/>
      <c r="E124" s="1033"/>
      <c r="F124" s="1033"/>
      <c r="G124" s="1033"/>
      <c r="H124" s="1034"/>
      <c r="I124" s="1037"/>
      <c r="J124" s="1038"/>
      <c r="K124" s="1037"/>
      <c r="L124" s="1040"/>
    </row>
    <row r="125" spans="2:12" ht="15.95" customHeight="1" x14ac:dyDescent="0.25">
      <c r="B125" s="255" t="s">
        <v>130</v>
      </c>
      <c r="C125" s="1022" t="s">
        <v>131</v>
      </c>
      <c r="D125" s="1023"/>
      <c r="E125" s="1023"/>
      <c r="F125" s="1023"/>
      <c r="G125" s="1023"/>
      <c r="H125" s="1024"/>
      <c r="I125" s="1041">
        <f>I116-I117+I118+I119+I120+I121+I122+I123</f>
        <v>0</v>
      </c>
      <c r="J125" s="1041"/>
      <c r="K125" s="1041">
        <f>K116-K117+K118+K119+K120+K121+K122+K123</f>
        <v>0</v>
      </c>
      <c r="L125" s="1042"/>
    </row>
    <row r="126" spans="2:12" ht="15.95" customHeight="1" x14ac:dyDescent="0.25">
      <c r="B126" s="255" t="s">
        <v>132</v>
      </c>
      <c r="C126" s="1022" t="s">
        <v>133</v>
      </c>
      <c r="D126" s="1023"/>
      <c r="E126" s="1023"/>
      <c r="F126" s="1023"/>
      <c r="G126" s="1023"/>
      <c r="H126" s="1024"/>
      <c r="I126" s="1052">
        <f>I114</f>
        <v>0</v>
      </c>
      <c r="J126" s="1052"/>
      <c r="K126" s="1052">
        <f>K114</f>
        <v>0</v>
      </c>
      <c r="L126" s="1042"/>
    </row>
    <row r="127" spans="2:12" ht="15.95" customHeight="1" x14ac:dyDescent="0.25">
      <c r="B127" s="256"/>
      <c r="C127" s="1022" t="s">
        <v>134</v>
      </c>
      <c r="D127" s="1023"/>
      <c r="E127" s="1023"/>
      <c r="F127" s="1023"/>
      <c r="G127" s="1023"/>
      <c r="H127" s="1024"/>
      <c r="I127" s="1053" t="e">
        <f>I125/I126</f>
        <v>#DIV/0!</v>
      </c>
      <c r="J127" s="1054"/>
      <c r="K127" s="1126" t="e">
        <f>K125/K126</f>
        <v>#DIV/0!</v>
      </c>
      <c r="L127" s="1140"/>
    </row>
    <row r="128" spans="2:12" ht="15.95" customHeight="1" x14ac:dyDescent="0.25">
      <c r="B128" s="256" t="s">
        <v>135</v>
      </c>
      <c r="C128" s="1043" t="s">
        <v>136</v>
      </c>
      <c r="D128" s="1044"/>
      <c r="E128" s="1044"/>
      <c r="F128" s="1044"/>
      <c r="G128" s="1044"/>
      <c r="H128" s="1045"/>
      <c r="I128" s="1025">
        <v>0</v>
      </c>
      <c r="J128" s="1025"/>
      <c r="K128" s="1025">
        <v>0</v>
      </c>
      <c r="L128" s="1026"/>
    </row>
    <row r="129" spans="2:12" ht="15.95" customHeight="1" thickBot="1" x14ac:dyDescent="0.3">
      <c r="B129" s="257" t="s">
        <v>137</v>
      </c>
      <c r="C129" s="1046" t="s">
        <v>138</v>
      </c>
      <c r="D129" s="1047"/>
      <c r="E129" s="1047"/>
      <c r="F129" s="1047"/>
      <c r="G129" s="1047"/>
      <c r="H129" s="1048"/>
      <c r="I129" s="1049" t="e">
        <f>+I127-I128</f>
        <v>#DIV/0!</v>
      </c>
      <c r="J129" s="1050"/>
      <c r="K129" s="1050" t="e">
        <f>+K127-K128</f>
        <v>#DIV/0!</v>
      </c>
      <c r="L129" s="1051"/>
    </row>
    <row r="130" spans="2:12" ht="15.95" customHeight="1" x14ac:dyDescent="0.25">
      <c r="B130" s="1056" t="s">
        <v>139</v>
      </c>
      <c r="C130" s="1057"/>
      <c r="D130" s="1057"/>
      <c r="E130" s="1057"/>
      <c r="F130" s="1057"/>
      <c r="G130" s="1057"/>
      <c r="H130" s="1057"/>
      <c r="I130" s="1057"/>
      <c r="J130" s="1057"/>
      <c r="K130" s="1057"/>
      <c r="L130" s="1058"/>
    </row>
    <row r="131" spans="2:12" ht="15.95" customHeight="1" x14ac:dyDescent="0.25">
      <c r="B131" s="975"/>
      <c r="C131" s="976"/>
      <c r="D131" s="976"/>
      <c r="E131" s="976"/>
      <c r="F131" s="976"/>
      <c r="G131" s="976"/>
      <c r="H131" s="976"/>
      <c r="I131" s="976"/>
      <c r="J131" s="976"/>
      <c r="K131" s="976"/>
      <c r="L131" s="977"/>
    </row>
    <row r="132" spans="2:12" ht="15.95" customHeight="1" thickBot="1" x14ac:dyDescent="0.3">
      <c r="B132" s="1059"/>
      <c r="C132" s="1060"/>
      <c r="D132" s="1060"/>
      <c r="E132" s="1060"/>
      <c r="F132" s="1060"/>
      <c r="G132" s="1060"/>
      <c r="H132" s="1060"/>
      <c r="I132" s="1060"/>
      <c r="J132" s="1060"/>
      <c r="K132" s="1060"/>
      <c r="L132" s="1061"/>
    </row>
    <row r="133" spans="2:12" ht="15.95" customHeight="1" x14ac:dyDescent="0.25">
      <c r="B133" s="1028" t="s">
        <v>140</v>
      </c>
      <c r="C133" s="1063" t="s">
        <v>141</v>
      </c>
      <c r="D133" s="1064"/>
      <c r="E133" s="1064"/>
      <c r="F133" s="1064"/>
      <c r="G133" s="1064"/>
      <c r="H133" s="1065"/>
      <c r="I133" s="993">
        <v>0</v>
      </c>
      <c r="J133" s="1037"/>
      <c r="K133" s="993">
        <v>0</v>
      </c>
      <c r="L133" s="994"/>
    </row>
    <row r="134" spans="2:12" ht="15.95" customHeight="1" x14ac:dyDescent="0.25">
      <c r="B134" s="1062"/>
      <c r="C134" s="1066"/>
      <c r="D134" s="1067"/>
      <c r="E134" s="1067"/>
      <c r="F134" s="1067"/>
      <c r="G134" s="1067"/>
      <c r="H134" s="1068"/>
      <c r="I134" s="1025"/>
      <c r="J134" s="1069"/>
      <c r="K134" s="1025"/>
      <c r="L134" s="1026"/>
    </row>
    <row r="135" spans="2:12" ht="12.75" customHeight="1" x14ac:dyDescent="0.25">
      <c r="B135" s="1062"/>
      <c r="C135" s="1032"/>
      <c r="D135" s="1033"/>
      <c r="E135" s="1033"/>
      <c r="F135" s="1033"/>
      <c r="G135" s="1033"/>
      <c r="H135" s="1034"/>
      <c r="I135" s="1025"/>
      <c r="J135" s="1069"/>
      <c r="K135" s="1025"/>
      <c r="L135" s="1026"/>
    </row>
    <row r="136" spans="2:12" ht="15.95" customHeight="1" x14ac:dyDescent="0.25">
      <c r="B136" s="1062" t="s">
        <v>142</v>
      </c>
      <c r="C136" s="1029" t="s">
        <v>143</v>
      </c>
      <c r="D136" s="1030"/>
      <c r="E136" s="1030"/>
      <c r="F136" s="1030"/>
      <c r="G136" s="1030"/>
      <c r="H136" s="1031"/>
      <c r="I136" s="1070">
        <v>0.75</v>
      </c>
      <c r="J136" s="1071"/>
      <c r="K136" s="1070">
        <v>0.75</v>
      </c>
      <c r="L136" s="1076"/>
    </row>
    <row r="137" spans="2:12" ht="15.95" customHeight="1" x14ac:dyDescent="0.25">
      <c r="B137" s="1062"/>
      <c r="C137" s="1066"/>
      <c r="D137" s="1067"/>
      <c r="E137" s="1067"/>
      <c r="F137" s="1067"/>
      <c r="G137" s="1067"/>
      <c r="H137" s="1068"/>
      <c r="I137" s="1072"/>
      <c r="J137" s="1073"/>
      <c r="K137" s="1077"/>
      <c r="L137" s="1078"/>
    </row>
    <row r="138" spans="2:12" ht="6.75" customHeight="1" x14ac:dyDescent="0.25">
      <c r="B138" s="1062"/>
      <c r="C138" s="1032"/>
      <c r="D138" s="1033"/>
      <c r="E138" s="1033"/>
      <c r="F138" s="1033"/>
      <c r="G138" s="1033"/>
      <c r="H138" s="1034"/>
      <c r="I138" s="1074"/>
      <c r="J138" s="1075"/>
      <c r="K138" s="1079"/>
      <c r="L138" s="1080"/>
    </row>
    <row r="139" spans="2:12" ht="15.95" customHeight="1" x14ac:dyDescent="0.25">
      <c r="B139" s="255" t="s">
        <v>130</v>
      </c>
      <c r="C139" s="1022" t="s">
        <v>144</v>
      </c>
      <c r="D139" s="1023"/>
      <c r="E139" s="1023"/>
      <c r="F139" s="1023"/>
      <c r="G139" s="1023"/>
      <c r="H139" s="1024"/>
      <c r="I139" s="1041">
        <f>I133*I136</f>
        <v>0</v>
      </c>
      <c r="J139" s="1053"/>
      <c r="K139" s="1041">
        <f>K133*K136</f>
        <v>0</v>
      </c>
      <c r="L139" s="1042"/>
    </row>
    <row r="140" spans="2:12" ht="15.95" customHeight="1" x14ac:dyDescent="0.25">
      <c r="B140" s="256" t="s">
        <v>145</v>
      </c>
      <c r="C140" s="1022" t="s">
        <v>146</v>
      </c>
      <c r="D140" s="1023"/>
      <c r="E140" s="1023"/>
      <c r="F140" s="1023"/>
      <c r="G140" s="1023"/>
      <c r="H140" s="1024"/>
      <c r="I140" s="1097">
        <v>0</v>
      </c>
      <c r="J140" s="1035"/>
      <c r="K140" s="1097">
        <v>0</v>
      </c>
      <c r="L140" s="1098"/>
    </row>
    <row r="141" spans="2:12" ht="15.95" customHeight="1" thickBot="1" x14ac:dyDescent="0.3">
      <c r="B141" s="257" t="s">
        <v>147</v>
      </c>
      <c r="C141" s="1046" t="s">
        <v>148</v>
      </c>
      <c r="D141" s="1047"/>
      <c r="E141" s="1047"/>
      <c r="F141" s="1047"/>
      <c r="G141" s="1047"/>
      <c r="H141" s="1048"/>
      <c r="I141" s="1050">
        <f>I139-I140</f>
        <v>0</v>
      </c>
      <c r="J141" s="1081"/>
      <c r="K141" s="1050">
        <f>K139-K140</f>
        <v>0</v>
      </c>
      <c r="L141" s="1051"/>
    </row>
    <row r="142" spans="2:12" ht="15.95" customHeight="1" thickBot="1" x14ac:dyDescent="0.3">
      <c r="B142" s="986" t="s">
        <v>149</v>
      </c>
      <c r="C142" s="987"/>
      <c r="D142" s="987"/>
      <c r="E142" s="987"/>
      <c r="F142" s="987"/>
      <c r="G142" s="987"/>
      <c r="H142" s="987"/>
      <c r="I142" s="987"/>
      <c r="J142" s="987"/>
      <c r="K142" s="987"/>
      <c r="L142" s="988"/>
    </row>
    <row r="143" spans="2:12" ht="15.95" customHeight="1" x14ac:dyDescent="0.25">
      <c r="B143" s="1082" t="s">
        <v>150</v>
      </c>
      <c r="C143" s="1083"/>
      <c r="D143" s="1083"/>
      <c r="E143" s="1083"/>
      <c r="F143" s="1083"/>
      <c r="G143" s="1083"/>
      <c r="H143" s="1084"/>
      <c r="I143" s="1091">
        <v>0</v>
      </c>
      <c r="J143" s="1092"/>
      <c r="K143" s="1091">
        <v>0</v>
      </c>
      <c r="L143" s="1095"/>
    </row>
    <row r="144" spans="2:12" ht="15.95" customHeight="1" x14ac:dyDescent="0.25">
      <c r="B144" s="1085"/>
      <c r="C144" s="1086"/>
      <c r="D144" s="1086"/>
      <c r="E144" s="1086"/>
      <c r="F144" s="1086"/>
      <c r="G144" s="1086"/>
      <c r="H144" s="1087"/>
      <c r="I144" s="1093"/>
      <c r="J144" s="1094"/>
      <c r="K144" s="1093"/>
      <c r="L144" s="1096"/>
    </row>
    <row r="145" spans="2:12" ht="9.75" customHeight="1" x14ac:dyDescent="0.25">
      <c r="B145" s="1088"/>
      <c r="C145" s="1089"/>
      <c r="D145" s="1089"/>
      <c r="E145" s="1089"/>
      <c r="F145" s="1089"/>
      <c r="G145" s="1089"/>
      <c r="H145" s="1090"/>
      <c r="I145" s="1037"/>
      <c r="J145" s="1038"/>
      <c r="K145" s="1037"/>
      <c r="L145" s="1040"/>
    </row>
    <row r="146" spans="2:12" ht="15.95" customHeight="1" x14ac:dyDescent="0.25">
      <c r="B146" s="1114" t="s">
        <v>151</v>
      </c>
      <c r="C146" s="1115"/>
      <c r="D146" s="1115"/>
      <c r="E146" s="1115"/>
      <c r="F146" s="1115"/>
      <c r="G146" s="1115"/>
      <c r="H146" s="1116"/>
      <c r="I146" s="1035">
        <v>0</v>
      </c>
      <c r="J146" s="1036"/>
      <c r="K146" s="1035">
        <v>0</v>
      </c>
      <c r="L146" s="1039"/>
    </row>
    <row r="147" spans="2:12" ht="11.25" customHeight="1" thickBot="1" x14ac:dyDescent="0.3">
      <c r="B147" s="1117"/>
      <c r="C147" s="1118"/>
      <c r="D147" s="1118"/>
      <c r="E147" s="1118"/>
      <c r="F147" s="1118"/>
      <c r="G147" s="1118"/>
      <c r="H147" s="1119"/>
      <c r="I147" s="1120"/>
      <c r="J147" s="1121"/>
      <c r="K147" s="1120"/>
      <c r="L147" s="1122"/>
    </row>
    <row r="148" spans="2:12" ht="15.95" customHeight="1" x14ac:dyDescent="0.25">
      <c r="B148" s="1123" t="s">
        <v>152</v>
      </c>
      <c r="C148" s="1124"/>
      <c r="D148" s="1124" t="s">
        <v>153</v>
      </c>
      <c r="E148" s="1124"/>
      <c r="F148" s="1124"/>
      <c r="G148" s="1124"/>
      <c r="H148" s="1124"/>
      <c r="I148" s="1124" t="s">
        <v>154</v>
      </c>
      <c r="J148" s="1124"/>
      <c r="K148" s="1124"/>
      <c r="L148" s="1125"/>
    </row>
    <row r="149" spans="2:12" ht="15.95" customHeight="1" x14ac:dyDescent="0.25">
      <c r="B149" s="1099" t="s">
        <v>155</v>
      </c>
      <c r="C149" s="1100"/>
      <c r="D149" s="1102" t="s">
        <v>156</v>
      </c>
      <c r="E149" s="1102"/>
      <c r="F149" s="1102"/>
      <c r="G149" s="1102"/>
      <c r="H149" s="1102"/>
      <c r="I149" s="1104" t="s">
        <v>157</v>
      </c>
      <c r="J149" s="1104"/>
      <c r="K149" s="1104"/>
      <c r="L149" s="1105"/>
    </row>
    <row r="150" spans="2:12" ht="15.95" customHeight="1" x14ac:dyDescent="0.25">
      <c r="B150" s="1062"/>
      <c r="C150" s="1101"/>
      <c r="D150" s="1103"/>
      <c r="E150" s="1103"/>
      <c r="F150" s="1103"/>
      <c r="G150" s="1103"/>
      <c r="H150" s="1103"/>
      <c r="I150" s="1106"/>
      <c r="J150" s="1106"/>
      <c r="K150" s="1106"/>
      <c r="L150" s="1107"/>
    </row>
    <row r="151" spans="2:12" ht="8.25" customHeight="1" x14ac:dyDescent="0.25">
      <c r="B151" s="1062"/>
      <c r="C151" s="1101"/>
      <c r="D151" s="1103"/>
      <c r="E151" s="1103"/>
      <c r="F151" s="1103"/>
      <c r="G151" s="1103"/>
      <c r="H151" s="1103"/>
      <c r="I151" s="1106"/>
      <c r="J151" s="1106"/>
      <c r="K151" s="1106"/>
      <c r="L151" s="1107"/>
    </row>
    <row r="152" spans="2:12" ht="15.95" customHeight="1" x14ac:dyDescent="0.25">
      <c r="B152" s="1108" t="s">
        <v>158</v>
      </c>
      <c r="C152" s="1101"/>
      <c r="D152" s="1103" t="s">
        <v>159</v>
      </c>
      <c r="E152" s="1103"/>
      <c r="F152" s="1103"/>
      <c r="G152" s="1103"/>
      <c r="H152" s="1103"/>
      <c r="I152" s="1106" t="s">
        <v>160</v>
      </c>
      <c r="J152" s="1106"/>
      <c r="K152" s="1106"/>
      <c r="L152" s="1107"/>
    </row>
    <row r="153" spans="2:12" ht="15.95" customHeight="1" x14ac:dyDescent="0.25">
      <c r="B153" s="1062"/>
      <c r="C153" s="1101"/>
      <c r="D153" s="1103"/>
      <c r="E153" s="1103"/>
      <c r="F153" s="1103"/>
      <c r="G153" s="1103"/>
      <c r="H153" s="1103"/>
      <c r="I153" s="1106"/>
      <c r="J153" s="1106"/>
      <c r="K153" s="1106"/>
      <c r="L153" s="1107"/>
    </row>
    <row r="154" spans="2:12" ht="15.95" customHeight="1" thickBot="1" x14ac:dyDescent="0.3">
      <c r="B154" s="1109"/>
      <c r="C154" s="1110"/>
      <c r="D154" s="1111"/>
      <c r="E154" s="1111"/>
      <c r="F154" s="1111"/>
      <c r="G154" s="1111"/>
      <c r="H154" s="1111"/>
      <c r="I154" s="1112"/>
      <c r="J154" s="1112"/>
      <c r="K154" s="1112"/>
      <c r="L154" s="1113"/>
    </row>
    <row r="155" spans="2:12" ht="15.95" customHeight="1" thickBot="1" x14ac:dyDescent="0.3">
      <c r="L155" s="65">
        <v>2018</v>
      </c>
    </row>
    <row r="156" spans="2:12" ht="15.95" customHeight="1" x14ac:dyDescent="0.25">
      <c r="B156" s="995" t="s">
        <v>105</v>
      </c>
      <c r="C156" s="996"/>
      <c r="D156" s="996"/>
      <c r="E156" s="996"/>
      <c r="F156" s="996"/>
      <c r="G156" s="996"/>
      <c r="H156" s="996"/>
      <c r="I156" s="996"/>
      <c r="J156" s="996"/>
      <c r="K156" s="996"/>
      <c r="L156" s="997"/>
    </row>
    <row r="157" spans="2:12" ht="15.95" customHeight="1" x14ac:dyDescent="0.25">
      <c r="B157" s="998"/>
      <c r="C157" s="999"/>
      <c r="D157" s="999"/>
      <c r="E157" s="999"/>
      <c r="F157" s="999"/>
      <c r="G157" s="999"/>
      <c r="H157" s="999"/>
      <c r="I157" s="999"/>
      <c r="J157" s="999"/>
      <c r="K157" s="999"/>
      <c r="L157" s="1000"/>
    </row>
    <row r="158" spans="2:12" ht="15.95" customHeight="1" thickBot="1" x14ac:dyDescent="0.3">
      <c r="B158" s="998"/>
      <c r="C158" s="999"/>
      <c r="D158" s="999"/>
      <c r="E158" s="999"/>
      <c r="F158" s="999"/>
      <c r="G158" s="999"/>
      <c r="H158" s="999"/>
      <c r="I158" s="999"/>
      <c r="J158" s="999"/>
      <c r="K158" s="999"/>
      <c r="L158" s="1000"/>
    </row>
    <row r="159" spans="2:12" ht="15.95" customHeight="1" x14ac:dyDescent="0.25">
      <c r="B159" s="1001" t="s">
        <v>106</v>
      </c>
      <c r="C159" s="1002"/>
      <c r="D159" s="1002"/>
      <c r="E159" s="1002"/>
      <c r="F159" s="1002"/>
      <c r="G159" s="1002"/>
      <c r="H159" s="1003" t="s">
        <v>107</v>
      </c>
      <c r="I159" s="1006" t="s">
        <v>161</v>
      </c>
      <c r="J159" s="1007"/>
      <c r="K159" s="1006" t="s">
        <v>162</v>
      </c>
      <c r="L159" s="1008"/>
    </row>
    <row r="160" spans="2:12" ht="15.95" customHeight="1" x14ac:dyDescent="0.25">
      <c r="B160" s="1009" t="s">
        <v>110</v>
      </c>
      <c r="C160" s="584"/>
      <c r="D160" s="584"/>
      <c r="E160" s="584"/>
      <c r="F160" s="584"/>
      <c r="G160" s="584"/>
      <c r="H160" s="1004"/>
      <c r="I160" s="1010" t="s">
        <v>2</v>
      </c>
      <c r="J160" s="1011"/>
      <c r="K160" s="1010"/>
      <c r="L160" s="1016"/>
    </row>
    <row r="161" spans="2:12" ht="15.95" customHeight="1" x14ac:dyDescent="0.25">
      <c r="B161" s="1009" t="s">
        <v>111</v>
      </c>
      <c r="C161" s="584"/>
      <c r="D161" s="584"/>
      <c r="E161" s="584"/>
      <c r="F161" s="584"/>
      <c r="G161" s="584"/>
      <c r="H161" s="1004"/>
      <c r="I161" s="1012"/>
      <c r="J161" s="1013"/>
      <c r="K161" s="1012"/>
      <c r="L161" s="1017"/>
    </row>
    <row r="162" spans="2:12" ht="15.95" customHeight="1" thickBot="1" x14ac:dyDescent="0.3">
      <c r="B162" s="1019"/>
      <c r="C162" s="1020"/>
      <c r="D162" s="1020"/>
      <c r="E162" s="1020"/>
      <c r="F162" s="1020"/>
      <c r="G162" s="1021"/>
      <c r="H162" s="1005"/>
      <c r="I162" s="1014"/>
      <c r="J162" s="1015"/>
      <c r="K162" s="1014"/>
      <c r="L162" s="1018"/>
    </row>
    <row r="163" spans="2:12" ht="15.95" customHeight="1" x14ac:dyDescent="0.25">
      <c r="B163" s="975" t="s">
        <v>112</v>
      </c>
      <c r="C163" s="976"/>
      <c r="D163" s="976"/>
      <c r="E163" s="976"/>
      <c r="F163" s="976"/>
      <c r="G163" s="976"/>
      <c r="H163" s="976"/>
      <c r="I163" s="976"/>
      <c r="J163" s="976"/>
      <c r="K163" s="976"/>
      <c r="L163" s="977"/>
    </row>
    <row r="164" spans="2:12" ht="15.95" customHeight="1" x14ac:dyDescent="0.25">
      <c r="B164" s="978"/>
      <c r="C164" s="979"/>
      <c r="D164" s="979"/>
      <c r="E164" s="979"/>
      <c r="F164" s="979"/>
      <c r="G164" s="979"/>
      <c r="H164" s="979"/>
      <c r="I164" s="979"/>
      <c r="J164" s="979"/>
      <c r="K164" s="979"/>
      <c r="L164" s="980"/>
    </row>
    <row r="165" spans="2:12" ht="15.95" customHeight="1" thickBot="1" x14ac:dyDescent="0.3">
      <c r="B165" s="1141" t="s">
        <v>113</v>
      </c>
      <c r="C165" s="1142"/>
      <c r="D165" s="1142"/>
      <c r="E165" s="1142"/>
      <c r="F165" s="1142"/>
      <c r="G165" s="1142"/>
      <c r="H165" s="1143"/>
      <c r="I165" s="984">
        <v>0</v>
      </c>
      <c r="J165" s="984"/>
      <c r="K165" s="984">
        <v>0</v>
      </c>
      <c r="L165" s="985"/>
    </row>
    <row r="166" spans="2:12" ht="15.95" customHeight="1" thickBot="1" x14ac:dyDescent="0.3">
      <c r="B166" s="986" t="s">
        <v>114</v>
      </c>
      <c r="C166" s="987"/>
      <c r="D166" s="987"/>
      <c r="E166" s="987"/>
      <c r="F166" s="987"/>
      <c r="G166" s="987"/>
      <c r="H166" s="987"/>
      <c r="I166" s="987"/>
      <c r="J166" s="987"/>
      <c r="K166" s="987"/>
      <c r="L166" s="988"/>
    </row>
    <row r="167" spans="2:12" ht="15.95" customHeight="1" x14ac:dyDescent="0.25">
      <c r="B167" s="254" t="s">
        <v>115</v>
      </c>
      <c r="C167" s="989" t="s">
        <v>282</v>
      </c>
      <c r="D167" s="990"/>
      <c r="E167" s="990"/>
      <c r="F167" s="990"/>
      <c r="G167" s="990"/>
      <c r="H167" s="991"/>
      <c r="I167" s="992">
        <v>0</v>
      </c>
      <c r="J167" s="992"/>
      <c r="K167" s="993">
        <v>0</v>
      </c>
      <c r="L167" s="994"/>
    </row>
    <row r="168" spans="2:12" ht="15.95" customHeight="1" x14ac:dyDescent="0.25">
      <c r="B168" s="255" t="s">
        <v>116</v>
      </c>
      <c r="C168" s="1022" t="s">
        <v>117</v>
      </c>
      <c r="D168" s="1023"/>
      <c r="E168" s="1023"/>
      <c r="F168" s="1023"/>
      <c r="G168" s="1023"/>
      <c r="H168" s="1024"/>
      <c r="I168" s="1025">
        <v>0</v>
      </c>
      <c r="J168" s="1025"/>
      <c r="K168" s="1025">
        <v>0</v>
      </c>
      <c r="L168" s="1026"/>
    </row>
    <row r="169" spans="2:12" ht="15.95" customHeight="1" x14ac:dyDescent="0.25">
      <c r="B169" s="255" t="s">
        <v>118</v>
      </c>
      <c r="C169" s="1022" t="s">
        <v>119</v>
      </c>
      <c r="D169" s="1023"/>
      <c r="E169" s="1023"/>
      <c r="F169" s="1023"/>
      <c r="G169" s="1023"/>
      <c r="H169" s="1024"/>
      <c r="I169" s="993">
        <v>0</v>
      </c>
      <c r="J169" s="993"/>
      <c r="K169" s="1025">
        <v>0</v>
      </c>
      <c r="L169" s="1026"/>
    </row>
    <row r="170" spans="2:12" ht="15.95" customHeight="1" x14ac:dyDescent="0.25">
      <c r="B170" s="255" t="s">
        <v>120</v>
      </c>
      <c r="C170" s="1022" t="s">
        <v>121</v>
      </c>
      <c r="D170" s="1023"/>
      <c r="E170" s="1023"/>
      <c r="F170" s="1023"/>
      <c r="G170" s="1023"/>
      <c r="H170" s="1024"/>
      <c r="I170" s="1025">
        <v>0</v>
      </c>
      <c r="J170" s="1025"/>
      <c r="K170" s="1025">
        <v>0</v>
      </c>
      <c r="L170" s="1026"/>
    </row>
    <row r="171" spans="2:12" ht="15.95" customHeight="1" x14ac:dyDescent="0.25">
      <c r="B171" s="255" t="s">
        <v>122</v>
      </c>
      <c r="C171" s="1022" t="s">
        <v>123</v>
      </c>
      <c r="D171" s="1023"/>
      <c r="E171" s="1023"/>
      <c r="F171" s="1023"/>
      <c r="G171" s="1023"/>
      <c r="H171" s="1024"/>
      <c r="I171" s="1025">
        <v>0</v>
      </c>
      <c r="J171" s="1025"/>
      <c r="K171" s="1025">
        <v>0</v>
      </c>
      <c r="L171" s="1026"/>
    </row>
    <row r="172" spans="2:12" ht="15.95" customHeight="1" x14ac:dyDescent="0.25">
      <c r="B172" s="255" t="s">
        <v>124</v>
      </c>
      <c r="C172" s="1043" t="s">
        <v>125</v>
      </c>
      <c r="D172" s="1044"/>
      <c r="E172" s="1044"/>
      <c r="F172" s="1044"/>
      <c r="G172" s="1044"/>
      <c r="H172" s="1045"/>
      <c r="I172" s="1025">
        <v>0</v>
      </c>
      <c r="J172" s="1025"/>
      <c r="K172" s="1025">
        <v>0</v>
      </c>
      <c r="L172" s="1026"/>
    </row>
    <row r="173" spans="2:12" ht="15.95" customHeight="1" x14ac:dyDescent="0.25">
      <c r="B173" s="255" t="s">
        <v>126</v>
      </c>
      <c r="C173" s="1022" t="s">
        <v>127</v>
      </c>
      <c r="D173" s="1023"/>
      <c r="E173" s="1023"/>
      <c r="F173" s="1023"/>
      <c r="G173" s="1023"/>
      <c r="H173" s="1024"/>
      <c r="I173" s="1025">
        <v>0</v>
      </c>
      <c r="J173" s="1025"/>
      <c r="K173" s="1025">
        <v>0</v>
      </c>
      <c r="L173" s="1026"/>
    </row>
    <row r="174" spans="2:12" ht="15.95" customHeight="1" x14ac:dyDescent="0.25">
      <c r="B174" s="1027" t="s">
        <v>128</v>
      </c>
      <c r="C174" s="1029" t="s">
        <v>129</v>
      </c>
      <c r="D174" s="1030"/>
      <c r="E174" s="1030"/>
      <c r="F174" s="1030"/>
      <c r="G174" s="1030"/>
      <c r="H174" s="1031"/>
      <c r="I174" s="1035">
        <v>0</v>
      </c>
      <c r="J174" s="1036"/>
      <c r="K174" s="1035">
        <v>0</v>
      </c>
      <c r="L174" s="1039"/>
    </row>
    <row r="175" spans="2:12" ht="14.25" customHeight="1" x14ac:dyDescent="0.25">
      <c r="B175" s="1028"/>
      <c r="C175" s="1032"/>
      <c r="D175" s="1033"/>
      <c r="E175" s="1033"/>
      <c r="F175" s="1033"/>
      <c r="G175" s="1033"/>
      <c r="H175" s="1034"/>
      <c r="I175" s="1037"/>
      <c r="J175" s="1038"/>
      <c r="K175" s="1037"/>
      <c r="L175" s="1040"/>
    </row>
    <row r="176" spans="2:12" ht="15.95" customHeight="1" x14ac:dyDescent="0.25">
      <c r="B176" s="255" t="s">
        <v>130</v>
      </c>
      <c r="C176" s="1022" t="s">
        <v>131</v>
      </c>
      <c r="D176" s="1023"/>
      <c r="E176" s="1023"/>
      <c r="F176" s="1023"/>
      <c r="G176" s="1023"/>
      <c r="H176" s="1024"/>
      <c r="I176" s="1041">
        <f>I167-I168+I169+I170+I171+I172+I173+I174</f>
        <v>0</v>
      </c>
      <c r="J176" s="1041"/>
      <c r="K176" s="1041">
        <f>K167-K168+K169+K170+K171+K172+K173+K174</f>
        <v>0</v>
      </c>
      <c r="L176" s="1042"/>
    </row>
    <row r="177" spans="2:12" ht="15.95" customHeight="1" x14ac:dyDescent="0.25">
      <c r="B177" s="255" t="s">
        <v>132</v>
      </c>
      <c r="C177" s="1022" t="s">
        <v>133</v>
      </c>
      <c r="D177" s="1023"/>
      <c r="E177" s="1023"/>
      <c r="F177" s="1023"/>
      <c r="G177" s="1023"/>
      <c r="H177" s="1024"/>
      <c r="I177" s="1052">
        <f>I165</f>
        <v>0</v>
      </c>
      <c r="J177" s="1041"/>
      <c r="K177" s="1052">
        <f>K165</f>
        <v>0</v>
      </c>
      <c r="L177" s="1042"/>
    </row>
    <row r="178" spans="2:12" ht="15.95" customHeight="1" x14ac:dyDescent="0.25">
      <c r="B178" s="256"/>
      <c r="C178" s="1022" t="s">
        <v>134</v>
      </c>
      <c r="D178" s="1023"/>
      <c r="E178" s="1023"/>
      <c r="F178" s="1023"/>
      <c r="G178" s="1023"/>
      <c r="H178" s="1024"/>
      <c r="I178" s="1126" t="e">
        <f>I176/I177</f>
        <v>#DIV/0!</v>
      </c>
      <c r="J178" s="1127"/>
      <c r="K178" s="1053" t="e">
        <f>K176/K177</f>
        <v>#DIV/0!</v>
      </c>
      <c r="L178" s="1055"/>
    </row>
    <row r="179" spans="2:12" ht="15.95" customHeight="1" x14ac:dyDescent="0.25">
      <c r="B179" s="256" t="s">
        <v>135</v>
      </c>
      <c r="C179" s="1043" t="s">
        <v>136</v>
      </c>
      <c r="D179" s="1044"/>
      <c r="E179" s="1044"/>
      <c r="F179" s="1044"/>
      <c r="G179" s="1044"/>
      <c r="H179" s="1045"/>
      <c r="I179" s="1025">
        <v>0</v>
      </c>
      <c r="J179" s="1025"/>
      <c r="K179" s="1025">
        <v>0</v>
      </c>
      <c r="L179" s="1026"/>
    </row>
    <row r="180" spans="2:12" ht="15.95" customHeight="1" thickBot="1" x14ac:dyDescent="0.3">
      <c r="B180" s="257" t="s">
        <v>137</v>
      </c>
      <c r="C180" s="1046" t="s">
        <v>138</v>
      </c>
      <c r="D180" s="1047"/>
      <c r="E180" s="1047"/>
      <c r="F180" s="1047"/>
      <c r="G180" s="1047"/>
      <c r="H180" s="1048"/>
      <c r="I180" s="1049" t="e">
        <f>+I178-I179</f>
        <v>#DIV/0!</v>
      </c>
      <c r="J180" s="1050"/>
      <c r="K180" s="1050" t="e">
        <f>+K178-K179</f>
        <v>#DIV/0!</v>
      </c>
      <c r="L180" s="1051"/>
    </row>
    <row r="181" spans="2:12" ht="15.95" customHeight="1" x14ac:dyDescent="0.25">
      <c r="B181" s="1056" t="s">
        <v>139</v>
      </c>
      <c r="C181" s="1057"/>
      <c r="D181" s="1057"/>
      <c r="E181" s="1057"/>
      <c r="F181" s="1057"/>
      <c r="G181" s="1057"/>
      <c r="H181" s="1057"/>
      <c r="I181" s="1057"/>
      <c r="J181" s="1057"/>
      <c r="K181" s="1057"/>
      <c r="L181" s="1058"/>
    </row>
    <row r="182" spans="2:12" ht="15.95" customHeight="1" x14ac:dyDescent="0.25">
      <c r="B182" s="975"/>
      <c r="C182" s="976"/>
      <c r="D182" s="976"/>
      <c r="E182" s="976"/>
      <c r="F182" s="976"/>
      <c r="G182" s="976"/>
      <c r="H182" s="976"/>
      <c r="I182" s="976"/>
      <c r="J182" s="976"/>
      <c r="K182" s="976"/>
      <c r="L182" s="977"/>
    </row>
    <row r="183" spans="2:12" ht="15.95" customHeight="1" thickBot="1" x14ac:dyDescent="0.3">
      <c r="B183" s="1059"/>
      <c r="C183" s="1060"/>
      <c r="D183" s="1060"/>
      <c r="E183" s="1060"/>
      <c r="F183" s="1060"/>
      <c r="G183" s="1060"/>
      <c r="H183" s="1060"/>
      <c r="I183" s="1060"/>
      <c r="J183" s="1060"/>
      <c r="K183" s="1060"/>
      <c r="L183" s="1061"/>
    </row>
    <row r="184" spans="2:12" ht="15.95" customHeight="1" x14ac:dyDescent="0.25">
      <c r="B184" s="1028" t="s">
        <v>140</v>
      </c>
      <c r="C184" s="1063" t="s">
        <v>141</v>
      </c>
      <c r="D184" s="1064"/>
      <c r="E184" s="1064"/>
      <c r="F184" s="1064"/>
      <c r="G184" s="1064"/>
      <c r="H184" s="1065"/>
      <c r="I184" s="993">
        <v>0</v>
      </c>
      <c r="J184" s="1037"/>
      <c r="K184" s="993">
        <v>0</v>
      </c>
      <c r="L184" s="994"/>
    </row>
    <row r="185" spans="2:12" ht="15.95" customHeight="1" x14ac:dyDescent="0.25">
      <c r="B185" s="1062"/>
      <c r="C185" s="1066"/>
      <c r="D185" s="1067"/>
      <c r="E185" s="1067"/>
      <c r="F185" s="1067"/>
      <c r="G185" s="1067"/>
      <c r="H185" s="1068"/>
      <c r="I185" s="1025"/>
      <c r="J185" s="1069"/>
      <c r="K185" s="1025"/>
      <c r="L185" s="1026"/>
    </row>
    <row r="186" spans="2:12" ht="9" customHeight="1" x14ac:dyDescent="0.25">
      <c r="B186" s="1062"/>
      <c r="C186" s="1032"/>
      <c r="D186" s="1033"/>
      <c r="E186" s="1033"/>
      <c r="F186" s="1033"/>
      <c r="G186" s="1033"/>
      <c r="H186" s="1034"/>
      <c r="I186" s="1025"/>
      <c r="J186" s="1069"/>
      <c r="K186" s="1025"/>
      <c r="L186" s="1026"/>
    </row>
    <row r="187" spans="2:12" ht="15.95" customHeight="1" x14ac:dyDescent="0.25">
      <c r="B187" s="1062" t="s">
        <v>142</v>
      </c>
      <c r="C187" s="1029" t="s">
        <v>143</v>
      </c>
      <c r="D187" s="1030"/>
      <c r="E187" s="1030"/>
      <c r="F187" s="1030"/>
      <c r="G187" s="1030"/>
      <c r="H187" s="1031"/>
      <c r="I187" s="1070">
        <v>0.75</v>
      </c>
      <c r="J187" s="1071"/>
      <c r="K187" s="1070">
        <v>0.75</v>
      </c>
      <c r="L187" s="1076"/>
    </row>
    <row r="188" spans="2:12" ht="15.95" customHeight="1" x14ac:dyDescent="0.25">
      <c r="B188" s="1062"/>
      <c r="C188" s="1066"/>
      <c r="D188" s="1067"/>
      <c r="E188" s="1067"/>
      <c r="F188" s="1067"/>
      <c r="G188" s="1067"/>
      <c r="H188" s="1068"/>
      <c r="I188" s="1072"/>
      <c r="J188" s="1073"/>
      <c r="K188" s="1077"/>
      <c r="L188" s="1078"/>
    </row>
    <row r="189" spans="2:12" ht="4.5" customHeight="1" x14ac:dyDescent="0.25">
      <c r="B189" s="1062"/>
      <c r="C189" s="1032"/>
      <c r="D189" s="1033"/>
      <c r="E189" s="1033"/>
      <c r="F189" s="1033"/>
      <c r="G189" s="1033"/>
      <c r="H189" s="1034"/>
      <c r="I189" s="1074"/>
      <c r="J189" s="1075"/>
      <c r="K189" s="1079"/>
      <c r="L189" s="1080"/>
    </row>
    <row r="190" spans="2:12" ht="15.95" customHeight="1" x14ac:dyDescent="0.25">
      <c r="B190" s="255" t="s">
        <v>130</v>
      </c>
      <c r="C190" s="1022" t="s">
        <v>144</v>
      </c>
      <c r="D190" s="1023"/>
      <c r="E190" s="1023"/>
      <c r="F190" s="1023"/>
      <c r="G190" s="1023"/>
      <c r="H190" s="1024"/>
      <c r="I190" s="1041">
        <f>I184*I187</f>
        <v>0</v>
      </c>
      <c r="J190" s="1053"/>
      <c r="K190" s="1041">
        <f>K184*K187</f>
        <v>0</v>
      </c>
      <c r="L190" s="1042"/>
    </row>
    <row r="191" spans="2:12" ht="15.95" customHeight="1" x14ac:dyDescent="0.25">
      <c r="B191" s="256" t="s">
        <v>145</v>
      </c>
      <c r="C191" s="1022" t="s">
        <v>146</v>
      </c>
      <c r="D191" s="1023"/>
      <c r="E191" s="1023"/>
      <c r="F191" s="1023"/>
      <c r="G191" s="1023"/>
      <c r="H191" s="1024"/>
      <c r="I191" s="1097">
        <v>0</v>
      </c>
      <c r="J191" s="1035"/>
      <c r="K191" s="1097">
        <v>0</v>
      </c>
      <c r="L191" s="1098"/>
    </row>
    <row r="192" spans="2:12" ht="15.95" customHeight="1" thickBot="1" x14ac:dyDescent="0.3">
      <c r="B192" s="257" t="s">
        <v>147</v>
      </c>
      <c r="C192" s="1046" t="s">
        <v>148</v>
      </c>
      <c r="D192" s="1047"/>
      <c r="E192" s="1047"/>
      <c r="F192" s="1047"/>
      <c r="G192" s="1047"/>
      <c r="H192" s="1048"/>
      <c r="I192" s="1050">
        <f>I190-I191</f>
        <v>0</v>
      </c>
      <c r="J192" s="1081"/>
      <c r="K192" s="1050">
        <f>K190-K191</f>
        <v>0</v>
      </c>
      <c r="L192" s="1051"/>
    </row>
    <row r="193" spans="2:12" ht="15.95" customHeight="1" thickBot="1" x14ac:dyDescent="0.3">
      <c r="B193" s="986" t="s">
        <v>149</v>
      </c>
      <c r="C193" s="987"/>
      <c r="D193" s="987"/>
      <c r="E193" s="987"/>
      <c r="F193" s="987"/>
      <c r="G193" s="987"/>
      <c r="H193" s="987"/>
      <c r="I193" s="987"/>
      <c r="J193" s="987"/>
      <c r="K193" s="987"/>
      <c r="L193" s="988"/>
    </row>
    <row r="194" spans="2:12" ht="15.95" customHeight="1" x14ac:dyDescent="0.25">
      <c r="B194" s="1128" t="s">
        <v>163</v>
      </c>
      <c r="C194" s="1129"/>
      <c r="D194" s="1129"/>
      <c r="E194" s="1129"/>
      <c r="F194" s="1129"/>
      <c r="G194" s="1129"/>
      <c r="H194" s="1130"/>
      <c r="I194" s="1093">
        <v>0</v>
      </c>
      <c r="J194" s="1094"/>
      <c r="K194" s="1093">
        <v>0</v>
      </c>
      <c r="L194" s="1096"/>
    </row>
    <row r="195" spans="2:12" ht="15.95" customHeight="1" x14ac:dyDescent="0.25">
      <c r="B195" s="1131"/>
      <c r="C195" s="1132"/>
      <c r="D195" s="1132"/>
      <c r="E195" s="1132"/>
      <c r="F195" s="1132"/>
      <c r="G195" s="1132"/>
      <c r="H195" s="1133"/>
      <c r="I195" s="1093"/>
      <c r="J195" s="1094"/>
      <c r="K195" s="1093"/>
      <c r="L195" s="1096"/>
    </row>
    <row r="196" spans="2:12" ht="9" customHeight="1" x14ac:dyDescent="0.25">
      <c r="B196" s="1131"/>
      <c r="C196" s="1132"/>
      <c r="D196" s="1132"/>
      <c r="E196" s="1132"/>
      <c r="F196" s="1132"/>
      <c r="G196" s="1132"/>
      <c r="H196" s="1133"/>
      <c r="I196" s="1093"/>
      <c r="J196" s="1094"/>
      <c r="K196" s="1093"/>
      <c r="L196" s="1096"/>
    </row>
    <row r="197" spans="2:12" ht="15.95" customHeight="1" x14ac:dyDescent="0.25">
      <c r="B197" s="1134" t="s">
        <v>164</v>
      </c>
      <c r="C197" s="1135"/>
      <c r="D197" s="1135"/>
      <c r="E197" s="1135"/>
      <c r="F197" s="1135"/>
      <c r="G197" s="1135"/>
      <c r="H197" s="1136"/>
      <c r="I197" s="1035">
        <v>0</v>
      </c>
      <c r="J197" s="1036"/>
      <c r="K197" s="1035">
        <v>0</v>
      </c>
      <c r="L197" s="1039"/>
    </row>
    <row r="198" spans="2:12" ht="11.25" customHeight="1" thickBot="1" x14ac:dyDescent="0.3">
      <c r="B198" s="1137"/>
      <c r="C198" s="1138"/>
      <c r="D198" s="1138"/>
      <c r="E198" s="1138"/>
      <c r="F198" s="1138"/>
      <c r="G198" s="1138"/>
      <c r="H198" s="1139"/>
      <c r="I198" s="1120"/>
      <c r="J198" s="1121"/>
      <c r="K198" s="1120"/>
      <c r="L198" s="1122"/>
    </row>
    <row r="199" spans="2:12" ht="15.95" customHeight="1" x14ac:dyDescent="0.25">
      <c r="B199" s="1123" t="s">
        <v>152</v>
      </c>
      <c r="C199" s="1124"/>
      <c r="D199" s="1124" t="s">
        <v>153</v>
      </c>
      <c r="E199" s="1124"/>
      <c r="F199" s="1124"/>
      <c r="G199" s="1124"/>
      <c r="H199" s="1124"/>
      <c r="I199" s="1124" t="s">
        <v>154</v>
      </c>
      <c r="J199" s="1124"/>
      <c r="K199" s="1124"/>
      <c r="L199" s="1125"/>
    </row>
    <row r="200" spans="2:12" ht="15.95" customHeight="1" x14ac:dyDescent="0.25">
      <c r="B200" s="1099" t="s">
        <v>155</v>
      </c>
      <c r="C200" s="1100"/>
      <c r="D200" s="1102" t="s">
        <v>156</v>
      </c>
      <c r="E200" s="1102"/>
      <c r="F200" s="1102"/>
      <c r="G200" s="1102"/>
      <c r="H200" s="1102"/>
      <c r="I200" s="1104" t="s">
        <v>157</v>
      </c>
      <c r="J200" s="1104"/>
      <c r="K200" s="1104"/>
      <c r="L200" s="1105"/>
    </row>
    <row r="201" spans="2:12" ht="15.95" customHeight="1" x14ac:dyDescent="0.25">
      <c r="B201" s="1062"/>
      <c r="C201" s="1101"/>
      <c r="D201" s="1103"/>
      <c r="E201" s="1103"/>
      <c r="F201" s="1103"/>
      <c r="G201" s="1103"/>
      <c r="H201" s="1103"/>
      <c r="I201" s="1106"/>
      <c r="J201" s="1106"/>
      <c r="K201" s="1106"/>
      <c r="L201" s="1107"/>
    </row>
    <row r="202" spans="2:12" ht="15.75" customHeight="1" x14ac:dyDescent="0.25">
      <c r="B202" s="1062"/>
      <c r="C202" s="1101"/>
      <c r="D202" s="1103"/>
      <c r="E202" s="1103"/>
      <c r="F202" s="1103"/>
      <c r="G202" s="1103"/>
      <c r="H202" s="1103"/>
      <c r="I202" s="1106"/>
      <c r="J202" s="1106"/>
      <c r="K202" s="1106"/>
      <c r="L202" s="1107"/>
    </row>
    <row r="203" spans="2:12" ht="15.95" customHeight="1" x14ac:dyDescent="0.25">
      <c r="B203" s="1108" t="s">
        <v>158</v>
      </c>
      <c r="C203" s="1101"/>
      <c r="D203" s="1103" t="s">
        <v>159</v>
      </c>
      <c r="E203" s="1103"/>
      <c r="F203" s="1103"/>
      <c r="G203" s="1103"/>
      <c r="H203" s="1103"/>
      <c r="I203" s="1106" t="s">
        <v>160</v>
      </c>
      <c r="J203" s="1106"/>
      <c r="K203" s="1106"/>
      <c r="L203" s="1107"/>
    </row>
    <row r="204" spans="2:12" ht="15.95" customHeight="1" x14ac:dyDescent="0.25">
      <c r="B204" s="1062"/>
      <c r="C204" s="1101"/>
      <c r="D204" s="1103"/>
      <c r="E204" s="1103"/>
      <c r="F204" s="1103"/>
      <c r="G204" s="1103"/>
      <c r="H204" s="1103"/>
      <c r="I204" s="1106"/>
      <c r="J204" s="1106"/>
      <c r="K204" s="1106"/>
      <c r="L204" s="1107"/>
    </row>
    <row r="205" spans="2:12" ht="15.95" customHeight="1" thickBot="1" x14ac:dyDescent="0.3">
      <c r="B205" s="1109"/>
      <c r="C205" s="1110"/>
      <c r="D205" s="1111"/>
      <c r="E205" s="1111"/>
      <c r="F205" s="1111"/>
      <c r="G205" s="1111"/>
      <c r="H205" s="1111"/>
      <c r="I205" s="1112"/>
      <c r="J205" s="1112"/>
      <c r="K205" s="1112"/>
      <c r="L205" s="1113"/>
    </row>
  </sheetData>
  <sheetProtection algorithmName="SHA-512" hashValue="cVoizTr7/pmuoxWxN5hLVQ2mYxXSgTkasBMuJ4wTihXLWMa6X8Jm+qEkh+Gi770KMIeA97cuTTiKzUPBoua7qw==" saltValue="d/ORWgEqZvejkPZ0a6P4jw==" spinCount="100000" sheet="1" objects="1" scenarios="1"/>
  <mergeCells count="356">
    <mergeCell ref="B200:C202"/>
    <mergeCell ref="D200:H202"/>
    <mergeCell ref="I200:L202"/>
    <mergeCell ref="B203:C205"/>
    <mergeCell ref="D203:H205"/>
    <mergeCell ref="I203:L205"/>
    <mergeCell ref="B197:H198"/>
    <mergeCell ref="I197:J198"/>
    <mergeCell ref="K197:L198"/>
    <mergeCell ref="B199:C199"/>
    <mergeCell ref="D199:H199"/>
    <mergeCell ref="I199:L199"/>
    <mergeCell ref="C192:H192"/>
    <mergeCell ref="I192:J192"/>
    <mergeCell ref="K192:L192"/>
    <mergeCell ref="B193:L193"/>
    <mergeCell ref="B194:H196"/>
    <mergeCell ref="I194:J196"/>
    <mergeCell ref="K194:L196"/>
    <mergeCell ref="C190:H190"/>
    <mergeCell ref="I190:J190"/>
    <mergeCell ref="K190:L190"/>
    <mergeCell ref="C191:H191"/>
    <mergeCell ref="I191:J191"/>
    <mergeCell ref="K191:L191"/>
    <mergeCell ref="B181:L183"/>
    <mergeCell ref="B184:B186"/>
    <mergeCell ref="C184:H186"/>
    <mergeCell ref="I184:J186"/>
    <mergeCell ref="K184:L186"/>
    <mergeCell ref="B187:B189"/>
    <mergeCell ref="C187:H189"/>
    <mergeCell ref="I187:J189"/>
    <mergeCell ref="K187:L189"/>
    <mergeCell ref="C179:H179"/>
    <mergeCell ref="I179:J179"/>
    <mergeCell ref="K179:L179"/>
    <mergeCell ref="C180:H180"/>
    <mergeCell ref="I180:J180"/>
    <mergeCell ref="K180:L180"/>
    <mergeCell ref="C177:H177"/>
    <mergeCell ref="I177:J177"/>
    <mergeCell ref="K177:L177"/>
    <mergeCell ref="C178:H178"/>
    <mergeCell ref="I178:J178"/>
    <mergeCell ref="K178:L178"/>
    <mergeCell ref="B174:B175"/>
    <mergeCell ref="C174:H175"/>
    <mergeCell ref="I174:J175"/>
    <mergeCell ref="K174:L175"/>
    <mergeCell ref="C176:H176"/>
    <mergeCell ref="I176:J176"/>
    <mergeCell ref="K176:L176"/>
    <mergeCell ref="C172:H172"/>
    <mergeCell ref="I172:J172"/>
    <mergeCell ref="K172:L172"/>
    <mergeCell ref="C173:H173"/>
    <mergeCell ref="I173:J173"/>
    <mergeCell ref="K173:L173"/>
    <mergeCell ref="C170:H170"/>
    <mergeCell ref="I170:J170"/>
    <mergeCell ref="K170:L170"/>
    <mergeCell ref="C171:H171"/>
    <mergeCell ref="I171:J171"/>
    <mergeCell ref="K171:L171"/>
    <mergeCell ref="C168:H168"/>
    <mergeCell ref="I168:J168"/>
    <mergeCell ref="K168:L168"/>
    <mergeCell ref="C169:H169"/>
    <mergeCell ref="I169:J169"/>
    <mergeCell ref="K169:L169"/>
    <mergeCell ref="B163:L164"/>
    <mergeCell ref="B165:H165"/>
    <mergeCell ref="I165:J165"/>
    <mergeCell ref="K165:L165"/>
    <mergeCell ref="B166:L166"/>
    <mergeCell ref="C167:H167"/>
    <mergeCell ref="I167:J167"/>
    <mergeCell ref="K167:L167"/>
    <mergeCell ref="B156:L158"/>
    <mergeCell ref="B159:G159"/>
    <mergeCell ref="H159:H162"/>
    <mergeCell ref="I159:J159"/>
    <mergeCell ref="K159:L159"/>
    <mergeCell ref="B160:G160"/>
    <mergeCell ref="I160:J162"/>
    <mergeCell ref="K160:L162"/>
    <mergeCell ref="B161:G161"/>
    <mergeCell ref="B162:G162"/>
    <mergeCell ref="B149:C151"/>
    <mergeCell ref="D149:H151"/>
    <mergeCell ref="I149:L151"/>
    <mergeCell ref="B152:C154"/>
    <mergeCell ref="D152:H154"/>
    <mergeCell ref="I152:L154"/>
    <mergeCell ref="B146:H147"/>
    <mergeCell ref="I146:J147"/>
    <mergeCell ref="K146:L147"/>
    <mergeCell ref="B148:C148"/>
    <mergeCell ref="D148:H148"/>
    <mergeCell ref="I148:L148"/>
    <mergeCell ref="C141:H141"/>
    <mergeCell ref="I141:J141"/>
    <mergeCell ref="K141:L141"/>
    <mergeCell ref="B142:L142"/>
    <mergeCell ref="B143:H145"/>
    <mergeCell ref="I143:J145"/>
    <mergeCell ref="K143:L145"/>
    <mergeCell ref="C139:H139"/>
    <mergeCell ref="I139:J139"/>
    <mergeCell ref="K139:L139"/>
    <mergeCell ref="C140:H140"/>
    <mergeCell ref="I140:J140"/>
    <mergeCell ref="K140:L140"/>
    <mergeCell ref="B130:L132"/>
    <mergeCell ref="B133:B135"/>
    <mergeCell ref="C133:H135"/>
    <mergeCell ref="I133:J135"/>
    <mergeCell ref="K133:L135"/>
    <mergeCell ref="B136:B138"/>
    <mergeCell ref="C136:H138"/>
    <mergeCell ref="I136:J138"/>
    <mergeCell ref="K136:L138"/>
    <mergeCell ref="C128:H128"/>
    <mergeCell ref="I128:J128"/>
    <mergeCell ref="K128:L128"/>
    <mergeCell ref="C129:H129"/>
    <mergeCell ref="I129:J129"/>
    <mergeCell ref="K129:L129"/>
    <mergeCell ref="C126:H126"/>
    <mergeCell ref="I126:J126"/>
    <mergeCell ref="K126:L126"/>
    <mergeCell ref="C127:H127"/>
    <mergeCell ref="I127:J127"/>
    <mergeCell ref="K127:L127"/>
    <mergeCell ref="B123:B124"/>
    <mergeCell ref="C123:H124"/>
    <mergeCell ref="I123:J124"/>
    <mergeCell ref="K123:L124"/>
    <mergeCell ref="C125:H125"/>
    <mergeCell ref="I125:J125"/>
    <mergeCell ref="K125:L125"/>
    <mergeCell ref="C121:H121"/>
    <mergeCell ref="I121:J121"/>
    <mergeCell ref="K121:L121"/>
    <mergeCell ref="C122:H122"/>
    <mergeCell ref="I122:J122"/>
    <mergeCell ref="K122:L122"/>
    <mergeCell ref="C119:H119"/>
    <mergeCell ref="I119:J119"/>
    <mergeCell ref="K119:L119"/>
    <mergeCell ref="C120:H120"/>
    <mergeCell ref="I120:J120"/>
    <mergeCell ref="K120:L120"/>
    <mergeCell ref="C117:H117"/>
    <mergeCell ref="I117:J117"/>
    <mergeCell ref="K117:L117"/>
    <mergeCell ref="C118:H118"/>
    <mergeCell ref="I118:J118"/>
    <mergeCell ref="K118:L118"/>
    <mergeCell ref="B112:L113"/>
    <mergeCell ref="B114:H114"/>
    <mergeCell ref="I114:J114"/>
    <mergeCell ref="K114:L114"/>
    <mergeCell ref="B115:L115"/>
    <mergeCell ref="C116:H116"/>
    <mergeCell ref="I116:J116"/>
    <mergeCell ref="K116:L116"/>
    <mergeCell ref="B105:L107"/>
    <mergeCell ref="B108:G108"/>
    <mergeCell ref="H108:H111"/>
    <mergeCell ref="I108:J108"/>
    <mergeCell ref="K108:L108"/>
    <mergeCell ref="B109:G109"/>
    <mergeCell ref="I109:J111"/>
    <mergeCell ref="K109:L111"/>
    <mergeCell ref="B110:G110"/>
    <mergeCell ref="B111:G111"/>
    <mergeCell ref="B98:C100"/>
    <mergeCell ref="D98:H100"/>
    <mergeCell ref="I98:L100"/>
    <mergeCell ref="B101:C103"/>
    <mergeCell ref="D101:H103"/>
    <mergeCell ref="I101:L103"/>
    <mergeCell ref="B95:H96"/>
    <mergeCell ref="I95:J96"/>
    <mergeCell ref="K95:L96"/>
    <mergeCell ref="B97:C97"/>
    <mergeCell ref="D97:H97"/>
    <mergeCell ref="I97:L97"/>
    <mergeCell ref="C90:H90"/>
    <mergeCell ref="I90:J90"/>
    <mergeCell ref="K90:L90"/>
    <mergeCell ref="B91:L91"/>
    <mergeCell ref="B92:H94"/>
    <mergeCell ref="I92:J94"/>
    <mergeCell ref="K92:L94"/>
    <mergeCell ref="C88:H88"/>
    <mergeCell ref="I88:J88"/>
    <mergeCell ref="K88:L88"/>
    <mergeCell ref="C89:H89"/>
    <mergeCell ref="I89:J89"/>
    <mergeCell ref="K89:L89"/>
    <mergeCell ref="B79:L81"/>
    <mergeCell ref="B82:B84"/>
    <mergeCell ref="C82:H84"/>
    <mergeCell ref="I82:J84"/>
    <mergeCell ref="K82:L84"/>
    <mergeCell ref="B85:B87"/>
    <mergeCell ref="C85:H87"/>
    <mergeCell ref="I85:J87"/>
    <mergeCell ref="K85:L87"/>
    <mergeCell ref="C77:H77"/>
    <mergeCell ref="I77:J77"/>
    <mergeCell ref="K77:L77"/>
    <mergeCell ref="C78:H78"/>
    <mergeCell ref="I78:J78"/>
    <mergeCell ref="K78:L78"/>
    <mergeCell ref="C75:H75"/>
    <mergeCell ref="I75:J75"/>
    <mergeCell ref="K75:L75"/>
    <mergeCell ref="C76:H76"/>
    <mergeCell ref="I76:J76"/>
    <mergeCell ref="K76:L76"/>
    <mergeCell ref="B72:B73"/>
    <mergeCell ref="C72:H73"/>
    <mergeCell ref="I72:J73"/>
    <mergeCell ref="K72:L73"/>
    <mergeCell ref="C74:H74"/>
    <mergeCell ref="I74:J74"/>
    <mergeCell ref="K74:L74"/>
    <mergeCell ref="C70:H70"/>
    <mergeCell ref="I70:J70"/>
    <mergeCell ref="K70:L70"/>
    <mergeCell ref="C71:H71"/>
    <mergeCell ref="I71:J71"/>
    <mergeCell ref="K71:L71"/>
    <mergeCell ref="C68:H68"/>
    <mergeCell ref="I68:J68"/>
    <mergeCell ref="K68:L68"/>
    <mergeCell ref="C69:H69"/>
    <mergeCell ref="I69:J69"/>
    <mergeCell ref="K69:L69"/>
    <mergeCell ref="C66:H66"/>
    <mergeCell ref="I66:J66"/>
    <mergeCell ref="K66:L66"/>
    <mergeCell ref="C67:H67"/>
    <mergeCell ref="I67:J67"/>
    <mergeCell ref="K67:L67"/>
    <mergeCell ref="B61:L62"/>
    <mergeCell ref="B63:H63"/>
    <mergeCell ref="I63:J63"/>
    <mergeCell ref="K63:L63"/>
    <mergeCell ref="B64:L64"/>
    <mergeCell ref="C65:H65"/>
    <mergeCell ref="I65:J65"/>
    <mergeCell ref="K65:L65"/>
    <mergeCell ref="B54:L56"/>
    <mergeCell ref="B57:G57"/>
    <mergeCell ref="H57:H60"/>
    <mergeCell ref="I57:J57"/>
    <mergeCell ref="K57:L57"/>
    <mergeCell ref="B58:G58"/>
    <mergeCell ref="I58:J60"/>
    <mergeCell ref="K58:L60"/>
    <mergeCell ref="B59:G59"/>
    <mergeCell ref="B60:G60"/>
    <mergeCell ref="B46:C48"/>
    <mergeCell ref="D46:H48"/>
    <mergeCell ref="I46:L48"/>
    <mergeCell ref="B49:C51"/>
    <mergeCell ref="D49:H51"/>
    <mergeCell ref="I49:L51"/>
    <mergeCell ref="B43:H44"/>
    <mergeCell ref="I43:J44"/>
    <mergeCell ref="K43:L44"/>
    <mergeCell ref="B45:C45"/>
    <mergeCell ref="D45:H45"/>
    <mergeCell ref="I45:L45"/>
    <mergeCell ref="C38:H38"/>
    <mergeCell ref="I38:J38"/>
    <mergeCell ref="K38:L38"/>
    <mergeCell ref="B39:L39"/>
    <mergeCell ref="B40:H42"/>
    <mergeCell ref="I40:J42"/>
    <mergeCell ref="K40:L42"/>
    <mergeCell ref="C36:H36"/>
    <mergeCell ref="I36:J36"/>
    <mergeCell ref="K36:L36"/>
    <mergeCell ref="C37:H37"/>
    <mergeCell ref="I37:J37"/>
    <mergeCell ref="K37:L37"/>
    <mergeCell ref="B27:L29"/>
    <mergeCell ref="B30:B32"/>
    <mergeCell ref="C30:H32"/>
    <mergeCell ref="I30:J32"/>
    <mergeCell ref="K30:L32"/>
    <mergeCell ref="B33:B35"/>
    <mergeCell ref="C33:H35"/>
    <mergeCell ref="I33:J35"/>
    <mergeCell ref="K33:L35"/>
    <mergeCell ref="C25:H25"/>
    <mergeCell ref="I25:J25"/>
    <mergeCell ref="K25:L25"/>
    <mergeCell ref="C26:H26"/>
    <mergeCell ref="I26:J26"/>
    <mergeCell ref="K26:L26"/>
    <mergeCell ref="C23:H23"/>
    <mergeCell ref="I23:J23"/>
    <mergeCell ref="K23:L23"/>
    <mergeCell ref="C24:H24"/>
    <mergeCell ref="I24:J24"/>
    <mergeCell ref="K24:L24"/>
    <mergeCell ref="B20:B21"/>
    <mergeCell ref="C20:H21"/>
    <mergeCell ref="I20:J21"/>
    <mergeCell ref="K20:L21"/>
    <mergeCell ref="C22:H22"/>
    <mergeCell ref="I22:J22"/>
    <mergeCell ref="K22:L22"/>
    <mergeCell ref="C18:H18"/>
    <mergeCell ref="I18:J18"/>
    <mergeCell ref="K18:L18"/>
    <mergeCell ref="C19:H19"/>
    <mergeCell ref="I19:J19"/>
    <mergeCell ref="K19:L19"/>
    <mergeCell ref="C16:H16"/>
    <mergeCell ref="I16:J16"/>
    <mergeCell ref="K16:L16"/>
    <mergeCell ref="C17:H17"/>
    <mergeCell ref="I17:J17"/>
    <mergeCell ref="K17:L17"/>
    <mergeCell ref="C14:H14"/>
    <mergeCell ref="I14:J14"/>
    <mergeCell ref="K14:L14"/>
    <mergeCell ref="C15:H15"/>
    <mergeCell ref="I15:J15"/>
    <mergeCell ref="K15:L15"/>
    <mergeCell ref="B9:L10"/>
    <mergeCell ref="B11:H11"/>
    <mergeCell ref="I11:J11"/>
    <mergeCell ref="K11:L11"/>
    <mergeCell ref="B12:L12"/>
    <mergeCell ref="C13:H13"/>
    <mergeCell ref="I13:J13"/>
    <mergeCell ref="K13:L13"/>
    <mergeCell ref="B2:L4"/>
    <mergeCell ref="B5:G5"/>
    <mergeCell ref="H5:H8"/>
    <mergeCell ref="I5:J5"/>
    <mergeCell ref="K5:L5"/>
    <mergeCell ref="B6:G6"/>
    <mergeCell ref="I6:J8"/>
    <mergeCell ref="K6:L8"/>
    <mergeCell ref="B7:G7"/>
    <mergeCell ref="B8:G8"/>
  </mergeCells>
  <pageMargins left="0" right="0" top="0" bottom="0" header="0.3" footer="0.3"/>
  <pageSetup orientation="portrait" r:id="rId1"/>
  <rowBreaks count="2" manualBreakCount="2">
    <brk id="51" max="16383" man="1"/>
    <brk id="154" max="16383" man="1"/>
  </rowBreaks>
  <drawing r:id="rId2"/>
  <legacyDrawing r:id="rId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6"/>
  <dimension ref="B1:AA101"/>
  <sheetViews>
    <sheetView showGridLines="0" showRowColHeaders="0" workbookViewId="0">
      <selection activeCell="B2" sqref="B2:N3"/>
    </sheetView>
  </sheetViews>
  <sheetFormatPr defaultRowHeight="12.75" x14ac:dyDescent="0.25"/>
  <cols>
    <col min="1" max="1" width="1.42578125" style="53" customWidth="1"/>
    <col min="2" max="2" width="9.140625" style="53" customWidth="1"/>
    <col min="3" max="7" width="9.140625" style="53"/>
    <col min="8" max="8" width="9.140625" style="53" customWidth="1"/>
    <col min="9" max="14" width="5.7109375" style="53" customWidth="1"/>
    <col min="15" max="16384" width="9.140625" style="53"/>
  </cols>
  <sheetData>
    <row r="1" spans="2:27" ht="14.1" customHeight="1" thickBot="1" x14ac:dyDescent="0.25">
      <c r="L1" s="65" t="s">
        <v>2</v>
      </c>
      <c r="M1" s="752">
        <v>2020</v>
      </c>
      <c r="N1" s="752"/>
    </row>
    <row r="2" spans="2:27" ht="14.1" customHeight="1" x14ac:dyDescent="0.25">
      <c r="B2" s="995" t="s">
        <v>165</v>
      </c>
      <c r="C2" s="996"/>
      <c r="D2" s="996"/>
      <c r="E2" s="996"/>
      <c r="F2" s="996"/>
      <c r="G2" s="996"/>
      <c r="H2" s="996"/>
      <c r="I2" s="996"/>
      <c r="J2" s="996"/>
      <c r="K2" s="996"/>
      <c r="L2" s="996"/>
      <c r="M2" s="996"/>
      <c r="N2" s="997"/>
    </row>
    <row r="3" spans="2:27" ht="24.75" customHeight="1" thickBot="1" x14ac:dyDescent="0.3">
      <c r="B3" s="1144"/>
      <c r="C3" s="1145"/>
      <c r="D3" s="1145"/>
      <c r="E3" s="1145"/>
      <c r="F3" s="1145"/>
      <c r="G3" s="1145"/>
      <c r="H3" s="1145"/>
      <c r="I3" s="1145"/>
      <c r="J3" s="1145"/>
      <c r="K3" s="1145"/>
      <c r="L3" s="1145"/>
      <c r="M3" s="1145"/>
      <c r="N3" s="1146"/>
    </row>
    <row r="4" spans="2:27" ht="14.1" customHeight="1" x14ac:dyDescent="0.25">
      <c r="B4" s="1147" t="s">
        <v>106</v>
      </c>
      <c r="C4" s="1148"/>
      <c r="D4" s="1148"/>
      <c r="E4" s="1148"/>
      <c r="F4" s="1148"/>
      <c r="G4" s="1148"/>
      <c r="H4" s="1003" t="s">
        <v>107</v>
      </c>
      <c r="I4" s="1149" t="s">
        <v>166</v>
      </c>
      <c r="J4" s="1150"/>
      <c r="K4" s="1150"/>
      <c r="L4" s="1150"/>
      <c r="M4" s="1150"/>
      <c r="N4" s="1151"/>
    </row>
    <row r="5" spans="2:27" ht="14.1" customHeight="1" x14ac:dyDescent="0.25">
      <c r="B5" s="1009" t="s">
        <v>110</v>
      </c>
      <c r="C5" s="584"/>
      <c r="D5" s="584"/>
      <c r="E5" s="584"/>
      <c r="F5" s="584"/>
      <c r="G5" s="584"/>
      <c r="H5" s="1004"/>
      <c r="I5" s="1152" t="s">
        <v>2</v>
      </c>
      <c r="J5" s="1153"/>
      <c r="K5" s="1153"/>
      <c r="L5" s="1153"/>
      <c r="M5" s="1153"/>
      <c r="N5" s="1154"/>
    </row>
    <row r="6" spans="2:27" ht="14.1" customHeight="1" x14ac:dyDescent="0.25">
      <c r="B6" s="1009" t="s">
        <v>167</v>
      </c>
      <c r="C6" s="584"/>
      <c r="D6" s="584"/>
      <c r="E6" s="584"/>
      <c r="F6" s="584"/>
      <c r="G6" s="584"/>
      <c r="H6" s="1004"/>
      <c r="I6" s="1155"/>
      <c r="J6" s="1156"/>
      <c r="K6" s="1156"/>
      <c r="L6" s="1156"/>
      <c r="M6" s="1156"/>
      <c r="N6" s="1157"/>
    </row>
    <row r="7" spans="2:27" ht="14.1" customHeight="1" x14ac:dyDescent="0.25">
      <c r="B7" s="1158"/>
      <c r="C7" s="857"/>
      <c r="D7" s="857"/>
      <c r="E7" s="857"/>
      <c r="F7" s="857"/>
      <c r="G7" s="1159"/>
      <c r="H7" s="1004"/>
      <c r="I7" s="1160" t="s">
        <v>168</v>
      </c>
      <c r="J7" s="1160"/>
      <c r="K7" s="1160" t="s">
        <v>168</v>
      </c>
      <c r="L7" s="1160"/>
      <c r="M7" s="1160" t="s">
        <v>168</v>
      </c>
      <c r="N7" s="1167"/>
    </row>
    <row r="8" spans="2:27" ht="14.1" customHeight="1" thickBot="1" x14ac:dyDescent="0.3">
      <c r="B8" s="1019"/>
      <c r="C8" s="1020"/>
      <c r="D8" s="1020"/>
      <c r="E8" s="1020"/>
      <c r="F8" s="1020"/>
      <c r="G8" s="1021"/>
      <c r="H8" s="1005"/>
      <c r="I8" s="1014"/>
      <c r="J8" s="1015"/>
      <c r="K8" s="1014"/>
      <c r="L8" s="1015"/>
      <c r="M8" s="1014"/>
      <c r="N8" s="1018"/>
    </row>
    <row r="9" spans="2:27" ht="14.1" customHeight="1" x14ac:dyDescent="0.25">
      <c r="B9" s="1056" t="s">
        <v>112</v>
      </c>
      <c r="C9" s="1057"/>
      <c r="D9" s="1057"/>
      <c r="E9" s="1057"/>
      <c r="F9" s="1057"/>
      <c r="G9" s="1057"/>
      <c r="H9" s="1057"/>
      <c r="I9" s="1057"/>
      <c r="J9" s="1057"/>
      <c r="K9" s="1057"/>
      <c r="L9" s="1057"/>
      <c r="M9" s="1057"/>
      <c r="N9" s="1058"/>
      <c r="W9"/>
      <c r="X9"/>
      <c r="Y9"/>
      <c r="Z9"/>
      <c r="AA9"/>
    </row>
    <row r="10" spans="2:27" ht="14.1" customHeight="1" thickBot="1" x14ac:dyDescent="0.3">
      <c r="B10" s="1059"/>
      <c r="C10" s="1060"/>
      <c r="D10" s="1060"/>
      <c r="E10" s="1060"/>
      <c r="F10" s="1060"/>
      <c r="G10" s="1060"/>
      <c r="H10" s="1060"/>
      <c r="I10" s="1060"/>
      <c r="J10" s="1060"/>
      <c r="K10" s="1060"/>
      <c r="L10" s="1060"/>
      <c r="M10" s="1060"/>
      <c r="N10" s="1061"/>
      <c r="U10"/>
      <c r="V10"/>
      <c r="W10"/>
      <c r="X10"/>
      <c r="Y10"/>
      <c r="Z10"/>
      <c r="AA10"/>
    </row>
    <row r="11" spans="2:27" ht="14.1" customHeight="1" thickBot="1" x14ac:dyDescent="0.3">
      <c r="B11" s="1161" t="s">
        <v>169</v>
      </c>
      <c r="C11" s="1162"/>
      <c r="D11" s="1162"/>
      <c r="E11" s="1162"/>
      <c r="F11" s="1162"/>
      <c r="G11" s="1163"/>
      <c r="H11" s="261" t="s">
        <v>107</v>
      </c>
      <c r="I11" s="1164">
        <v>12</v>
      </c>
      <c r="J11" s="1164"/>
      <c r="K11" s="1164">
        <v>12</v>
      </c>
      <c r="L11" s="1165"/>
      <c r="M11" s="1164">
        <v>12</v>
      </c>
      <c r="N11" s="1166"/>
      <c r="W11"/>
      <c r="X11"/>
      <c r="Y11"/>
      <c r="Z11"/>
      <c r="AA11"/>
    </row>
    <row r="12" spans="2:27" ht="14.1" customHeight="1" thickBot="1" x14ac:dyDescent="0.3">
      <c r="B12" s="986" t="s">
        <v>114</v>
      </c>
      <c r="C12" s="987"/>
      <c r="D12" s="987"/>
      <c r="E12" s="987"/>
      <c r="F12" s="987"/>
      <c r="G12" s="987"/>
      <c r="H12" s="987"/>
      <c r="I12" s="987"/>
      <c r="J12" s="987"/>
      <c r="K12" s="987"/>
      <c r="L12" s="987"/>
      <c r="M12" s="987"/>
      <c r="N12" s="988"/>
      <c r="W12"/>
      <c r="X12"/>
      <c r="Y12"/>
      <c r="Z12"/>
      <c r="AA12"/>
    </row>
    <row r="13" spans="2:27" ht="14.1" customHeight="1" x14ac:dyDescent="0.25">
      <c r="B13" s="1172" t="s">
        <v>115</v>
      </c>
      <c r="C13" s="1063" t="s">
        <v>283</v>
      </c>
      <c r="D13" s="1064"/>
      <c r="E13" s="1064"/>
      <c r="F13" s="1064"/>
      <c r="G13" s="1065"/>
      <c r="H13" s="1174" t="s">
        <v>107</v>
      </c>
      <c r="I13" s="1091">
        <v>0</v>
      </c>
      <c r="J13" s="1092"/>
      <c r="K13" s="1091">
        <v>0</v>
      </c>
      <c r="L13" s="1092"/>
      <c r="M13" s="1091">
        <v>0</v>
      </c>
      <c r="N13" s="1095"/>
    </row>
    <row r="14" spans="2:27" ht="14.1" customHeight="1" x14ac:dyDescent="0.25">
      <c r="B14" s="1173"/>
      <c r="C14" s="1066"/>
      <c r="D14" s="1067"/>
      <c r="E14" s="1067"/>
      <c r="F14" s="1067"/>
      <c r="G14" s="1068"/>
      <c r="H14" s="1175"/>
      <c r="I14" s="1093"/>
      <c r="J14" s="1094"/>
      <c r="K14" s="1093"/>
      <c r="L14" s="1094"/>
      <c r="M14" s="1093"/>
      <c r="N14" s="1096"/>
    </row>
    <row r="15" spans="2:27" ht="14.1" customHeight="1" x14ac:dyDescent="0.25">
      <c r="B15" s="1028"/>
      <c r="C15" s="1032"/>
      <c r="D15" s="1033"/>
      <c r="E15" s="1033"/>
      <c r="F15" s="1033"/>
      <c r="G15" s="1034"/>
      <c r="H15" s="1176"/>
      <c r="I15" s="1037"/>
      <c r="J15" s="1038"/>
      <c r="K15" s="1037"/>
      <c r="L15" s="1038"/>
      <c r="M15" s="1037"/>
      <c r="N15" s="1040"/>
    </row>
    <row r="16" spans="2:27" ht="14.1" customHeight="1" x14ac:dyDescent="0.25">
      <c r="B16" s="255" t="s">
        <v>116</v>
      </c>
      <c r="C16" s="1168" t="s">
        <v>170</v>
      </c>
      <c r="D16" s="1169"/>
      <c r="E16" s="1169"/>
      <c r="F16" s="1169"/>
      <c r="G16" s="1170"/>
      <c r="H16" s="262" t="s">
        <v>171</v>
      </c>
      <c r="I16" s="1025">
        <v>0</v>
      </c>
      <c r="J16" s="1025"/>
      <c r="K16" s="1025">
        <v>0</v>
      </c>
      <c r="L16" s="1069"/>
      <c r="M16" s="1025">
        <v>0</v>
      </c>
      <c r="N16" s="1026"/>
      <c r="O16"/>
      <c r="P16"/>
      <c r="Q16"/>
      <c r="R16"/>
      <c r="S16"/>
      <c r="T16"/>
      <c r="U16"/>
      <c r="V16"/>
      <c r="W16"/>
      <c r="X16"/>
    </row>
    <row r="17" spans="2:24" ht="14.1" customHeight="1" x14ac:dyDescent="0.25">
      <c r="B17" s="255" t="s">
        <v>118</v>
      </c>
      <c r="C17" s="1171" t="s">
        <v>172</v>
      </c>
      <c r="D17" s="1171"/>
      <c r="E17" s="1171"/>
      <c r="F17" s="1171"/>
      <c r="G17" s="1171"/>
      <c r="H17" s="262" t="s">
        <v>173</v>
      </c>
      <c r="I17" s="993">
        <v>0</v>
      </c>
      <c r="J17" s="993"/>
      <c r="K17" s="1025">
        <v>0</v>
      </c>
      <c r="L17" s="1069"/>
      <c r="M17" s="1025">
        <v>0</v>
      </c>
      <c r="N17" s="1026"/>
      <c r="O17"/>
      <c r="P17"/>
      <c r="Q17"/>
      <c r="R17"/>
      <c r="S17"/>
      <c r="T17"/>
      <c r="U17"/>
      <c r="V17"/>
      <c r="W17"/>
      <c r="X17"/>
    </row>
    <row r="18" spans="2:24" ht="14.1" customHeight="1" x14ac:dyDescent="0.25">
      <c r="B18" s="255" t="s">
        <v>120</v>
      </c>
      <c r="C18" s="1171" t="s">
        <v>174</v>
      </c>
      <c r="D18" s="1171"/>
      <c r="E18" s="1171"/>
      <c r="F18" s="1171"/>
      <c r="G18" s="1171"/>
      <c r="H18" s="262" t="s">
        <v>173</v>
      </c>
      <c r="I18" s="1025">
        <v>0</v>
      </c>
      <c r="J18" s="1025"/>
      <c r="K18" s="1025">
        <v>0</v>
      </c>
      <c r="L18" s="1069"/>
      <c r="M18" s="1025">
        <v>0</v>
      </c>
      <c r="N18" s="1026"/>
    </row>
    <row r="19" spans="2:24" ht="14.1" customHeight="1" x14ac:dyDescent="0.25">
      <c r="B19" s="255" t="s">
        <v>122</v>
      </c>
      <c r="C19" s="1171" t="s">
        <v>175</v>
      </c>
      <c r="D19" s="1171"/>
      <c r="E19" s="1171"/>
      <c r="F19" s="1171"/>
      <c r="G19" s="1171"/>
      <c r="H19" s="262" t="s">
        <v>173</v>
      </c>
      <c r="I19" s="1025">
        <v>0</v>
      </c>
      <c r="J19" s="1025"/>
      <c r="K19" s="1025">
        <v>0</v>
      </c>
      <c r="L19" s="1069"/>
      <c r="M19" s="1025">
        <v>0</v>
      </c>
      <c r="N19" s="1026"/>
    </row>
    <row r="20" spans="2:24" ht="14.1" customHeight="1" x14ac:dyDescent="0.25">
      <c r="B20" s="255" t="s">
        <v>124</v>
      </c>
      <c r="C20" s="1103" t="s">
        <v>176</v>
      </c>
      <c r="D20" s="1103"/>
      <c r="E20" s="1103"/>
      <c r="F20" s="1103"/>
      <c r="G20" s="1103"/>
      <c r="H20" s="262" t="s">
        <v>173</v>
      </c>
      <c r="I20" s="1025">
        <v>0</v>
      </c>
      <c r="J20" s="1025"/>
      <c r="K20" s="1025">
        <v>0</v>
      </c>
      <c r="L20" s="1069"/>
      <c r="M20" s="1025">
        <v>0</v>
      </c>
      <c r="N20" s="1026"/>
    </row>
    <row r="21" spans="2:24" ht="14.1" customHeight="1" x14ac:dyDescent="0.25">
      <c r="B21" s="255" t="s">
        <v>126</v>
      </c>
      <c r="C21" s="1171" t="s">
        <v>177</v>
      </c>
      <c r="D21" s="1171"/>
      <c r="E21" s="1171"/>
      <c r="F21" s="1171"/>
      <c r="G21" s="1171"/>
      <c r="H21" s="262" t="s">
        <v>173</v>
      </c>
      <c r="I21" s="1025">
        <v>0</v>
      </c>
      <c r="J21" s="1025"/>
      <c r="K21" s="1025">
        <v>0</v>
      </c>
      <c r="L21" s="1069"/>
      <c r="M21" s="1025">
        <v>0</v>
      </c>
      <c r="N21" s="1026"/>
    </row>
    <row r="22" spans="2:24" ht="18.75" customHeight="1" x14ac:dyDescent="0.25">
      <c r="B22" s="1027" t="s">
        <v>128</v>
      </c>
      <c r="C22" s="1103" t="s">
        <v>178</v>
      </c>
      <c r="D22" s="1103"/>
      <c r="E22" s="1103"/>
      <c r="F22" s="1103"/>
      <c r="G22" s="1103"/>
      <c r="H22" s="1177" t="s">
        <v>173</v>
      </c>
      <c r="I22" s="1035">
        <v>0</v>
      </c>
      <c r="J22" s="1036"/>
      <c r="K22" s="1035">
        <v>0</v>
      </c>
      <c r="L22" s="1178"/>
      <c r="M22" s="1035">
        <v>0</v>
      </c>
      <c r="N22" s="1039"/>
    </row>
    <row r="23" spans="2:24" ht="21.75" customHeight="1" x14ac:dyDescent="0.25">
      <c r="B23" s="1028"/>
      <c r="C23" s="1103"/>
      <c r="D23" s="1103"/>
      <c r="E23" s="1103"/>
      <c r="F23" s="1103"/>
      <c r="G23" s="1103"/>
      <c r="H23" s="1176"/>
      <c r="I23" s="1037"/>
      <c r="J23" s="1038"/>
      <c r="K23" s="1037"/>
      <c r="L23" s="1179"/>
      <c r="M23" s="1037"/>
      <c r="N23" s="1040"/>
    </row>
    <row r="24" spans="2:24" ht="14.1" customHeight="1" x14ac:dyDescent="0.25">
      <c r="B24" s="255" t="s">
        <v>130</v>
      </c>
      <c r="C24" s="1171" t="s">
        <v>179</v>
      </c>
      <c r="D24" s="1171"/>
      <c r="E24" s="1171"/>
      <c r="F24" s="1171"/>
      <c r="G24" s="1171"/>
      <c r="H24" s="263" t="s">
        <v>180</v>
      </c>
      <c r="I24" s="1041">
        <f>I13-I16+I17+I18+I19+I20+I21+I22</f>
        <v>0</v>
      </c>
      <c r="J24" s="1041"/>
      <c r="K24" s="1041">
        <f>K13-K16+K17+K18+K19+K20+K21+K22</f>
        <v>0</v>
      </c>
      <c r="L24" s="1053"/>
      <c r="M24" s="1041">
        <f>M13-M16+M17+M18+M19+M20+M21+M22</f>
        <v>0</v>
      </c>
      <c r="N24" s="1042"/>
    </row>
    <row r="25" spans="2:24" ht="14.1" customHeight="1" x14ac:dyDescent="0.25">
      <c r="B25" s="255" t="s">
        <v>132</v>
      </c>
      <c r="C25" s="1171" t="s">
        <v>181</v>
      </c>
      <c r="D25" s="1171"/>
      <c r="E25" s="1171"/>
      <c r="F25" s="1171"/>
      <c r="G25" s="1171"/>
      <c r="H25" s="262" t="s">
        <v>182</v>
      </c>
      <c r="I25" s="1052">
        <f>I11</f>
        <v>12</v>
      </c>
      <c r="J25" s="1041"/>
      <c r="K25" s="1052">
        <f>K11</f>
        <v>12</v>
      </c>
      <c r="L25" s="1053"/>
      <c r="M25" s="1052">
        <f>M11</f>
        <v>12</v>
      </c>
      <c r="N25" s="1042"/>
    </row>
    <row r="26" spans="2:24" ht="14.1" customHeight="1" thickBot="1" x14ac:dyDescent="0.3">
      <c r="B26" s="264" t="s">
        <v>137</v>
      </c>
      <c r="C26" s="1184" t="s">
        <v>183</v>
      </c>
      <c r="D26" s="1184"/>
      <c r="E26" s="1184"/>
      <c r="F26" s="1184"/>
      <c r="G26" s="1184"/>
      <c r="H26" s="265" t="s">
        <v>184</v>
      </c>
      <c r="I26" s="1049">
        <f>+I24/I25</f>
        <v>0</v>
      </c>
      <c r="J26" s="1050"/>
      <c r="K26" s="1050">
        <f>+K24/K25</f>
        <v>0</v>
      </c>
      <c r="L26" s="1081"/>
      <c r="M26" s="1185">
        <f>+M24/M25</f>
        <v>0</v>
      </c>
      <c r="N26" s="1186"/>
    </row>
    <row r="27" spans="2:24" ht="14.1" customHeight="1" x14ac:dyDescent="0.25">
      <c r="B27" s="1056" t="s">
        <v>185</v>
      </c>
      <c r="C27" s="1057"/>
      <c r="D27" s="1057"/>
      <c r="E27" s="1057"/>
      <c r="F27" s="1057"/>
      <c r="G27" s="1057"/>
      <c r="H27" s="1057"/>
      <c r="I27" s="1057"/>
      <c r="J27" s="1057"/>
      <c r="K27" s="1057"/>
      <c r="L27" s="1057"/>
      <c r="M27" s="1057"/>
      <c r="N27" s="1058"/>
    </row>
    <row r="28" spans="2:24" ht="14.1" customHeight="1" thickBot="1" x14ac:dyDescent="0.3">
      <c r="B28" s="1059"/>
      <c r="C28" s="1060"/>
      <c r="D28" s="1060"/>
      <c r="E28" s="1060"/>
      <c r="F28" s="1060"/>
      <c r="G28" s="1060"/>
      <c r="H28" s="1060"/>
      <c r="I28" s="1060"/>
      <c r="J28" s="1060"/>
      <c r="K28" s="1060"/>
      <c r="L28" s="1060"/>
      <c r="M28" s="1060"/>
      <c r="N28" s="1061"/>
    </row>
    <row r="29" spans="2:24" ht="14.1" customHeight="1" x14ac:dyDescent="0.25">
      <c r="B29" s="1028" t="s">
        <v>140</v>
      </c>
      <c r="C29" s="1187" t="s">
        <v>186</v>
      </c>
      <c r="D29" s="1188"/>
      <c r="E29" s="1188"/>
      <c r="F29" s="1188"/>
      <c r="G29" s="1189"/>
      <c r="H29" s="1193" t="s">
        <v>107</v>
      </c>
      <c r="I29" s="993">
        <v>0</v>
      </c>
      <c r="J29" s="1037"/>
      <c r="K29" s="993">
        <v>0</v>
      </c>
      <c r="L29" s="1037"/>
      <c r="M29" s="993">
        <v>0</v>
      </c>
      <c r="N29" s="994"/>
    </row>
    <row r="30" spans="2:24" ht="14.1" customHeight="1" x14ac:dyDescent="0.25">
      <c r="B30" s="1062"/>
      <c r="C30" s="1190"/>
      <c r="D30" s="1191"/>
      <c r="E30" s="1191"/>
      <c r="F30" s="1191"/>
      <c r="G30" s="1192"/>
      <c r="H30" s="1180"/>
      <c r="I30" s="1025"/>
      <c r="J30" s="1069"/>
      <c r="K30" s="1025"/>
      <c r="L30" s="1069"/>
      <c r="M30" s="1025"/>
      <c r="N30" s="1026"/>
    </row>
    <row r="31" spans="2:24" ht="14.1" customHeight="1" x14ac:dyDescent="0.25">
      <c r="B31" s="1062" t="s">
        <v>142</v>
      </c>
      <c r="C31" s="1103" t="s">
        <v>143</v>
      </c>
      <c r="D31" s="1103"/>
      <c r="E31" s="1103"/>
      <c r="F31" s="1103"/>
      <c r="G31" s="1103"/>
      <c r="H31" s="1180" t="s">
        <v>187</v>
      </c>
      <c r="I31" s="1070">
        <v>0.75</v>
      </c>
      <c r="J31" s="1071"/>
      <c r="K31" s="1070">
        <v>0.75</v>
      </c>
      <c r="L31" s="1181"/>
      <c r="M31" s="1070">
        <v>0.75</v>
      </c>
      <c r="N31" s="1076"/>
    </row>
    <row r="32" spans="2:24" ht="14.1" customHeight="1" x14ac:dyDescent="0.25">
      <c r="B32" s="1062"/>
      <c r="C32" s="1103"/>
      <c r="D32" s="1103"/>
      <c r="E32" s="1103"/>
      <c r="F32" s="1103"/>
      <c r="G32" s="1103"/>
      <c r="H32" s="1180"/>
      <c r="I32" s="1072"/>
      <c r="J32" s="1073"/>
      <c r="K32" s="1077"/>
      <c r="L32" s="1182"/>
      <c r="M32" s="1077"/>
      <c r="N32" s="1078"/>
    </row>
    <row r="33" spans="2:14" ht="14.1" customHeight="1" x14ac:dyDescent="0.25">
      <c r="B33" s="1062"/>
      <c r="C33" s="1103"/>
      <c r="D33" s="1103"/>
      <c r="E33" s="1103"/>
      <c r="F33" s="1103"/>
      <c r="G33" s="1103"/>
      <c r="H33" s="1180"/>
      <c r="I33" s="1074"/>
      <c r="J33" s="1075"/>
      <c r="K33" s="1079"/>
      <c r="L33" s="1183"/>
      <c r="M33" s="1079"/>
      <c r="N33" s="1080"/>
    </row>
    <row r="34" spans="2:14" ht="14.1" customHeight="1" x14ac:dyDescent="0.25">
      <c r="B34" s="255" t="s">
        <v>130</v>
      </c>
      <c r="C34" s="1171" t="s">
        <v>179</v>
      </c>
      <c r="D34" s="1171"/>
      <c r="E34" s="1171"/>
      <c r="F34" s="1171"/>
      <c r="G34" s="1171"/>
      <c r="H34" s="266" t="s">
        <v>180</v>
      </c>
      <c r="I34" s="1041">
        <f>I29*I31</f>
        <v>0</v>
      </c>
      <c r="J34" s="1053"/>
      <c r="K34" s="1041">
        <f>K29*K31</f>
        <v>0</v>
      </c>
      <c r="L34" s="1053"/>
      <c r="M34" s="1041">
        <f>+M29*M31</f>
        <v>0</v>
      </c>
      <c r="N34" s="1042"/>
    </row>
    <row r="35" spans="2:14" ht="19.5" customHeight="1" x14ac:dyDescent="0.25">
      <c r="B35" s="1027" t="s">
        <v>145</v>
      </c>
      <c r="C35" s="1029" t="s">
        <v>188</v>
      </c>
      <c r="D35" s="1030"/>
      <c r="E35" s="1030"/>
      <c r="F35" s="1030"/>
      <c r="G35" s="1031"/>
      <c r="H35" s="1206" t="s">
        <v>173</v>
      </c>
      <c r="I35" s="1207">
        <f>I34+K34+M34</f>
        <v>0</v>
      </c>
      <c r="J35" s="1208"/>
      <c r="K35" s="1208"/>
      <c r="L35" s="1208"/>
      <c r="M35" s="1208"/>
      <c r="N35" s="1209"/>
    </row>
    <row r="36" spans="2:14" ht="17.25" customHeight="1" x14ac:dyDescent="0.25">
      <c r="B36" s="1173"/>
      <c r="C36" s="1066"/>
      <c r="D36" s="1067"/>
      <c r="E36" s="1067"/>
      <c r="F36" s="1067"/>
      <c r="G36" s="1068"/>
      <c r="H36" s="1004"/>
      <c r="I36" s="1210"/>
      <c r="J36" s="1211"/>
      <c r="K36" s="1211"/>
      <c r="L36" s="1211"/>
      <c r="M36" s="1211"/>
      <c r="N36" s="1212"/>
    </row>
    <row r="37" spans="2:14" ht="15.75" customHeight="1" x14ac:dyDescent="0.25">
      <c r="B37" s="1028"/>
      <c r="C37" s="1032"/>
      <c r="D37" s="1033"/>
      <c r="E37" s="1033"/>
      <c r="F37" s="1033"/>
      <c r="G37" s="1034"/>
      <c r="H37" s="1100"/>
      <c r="I37" s="1213"/>
      <c r="J37" s="1214"/>
      <c r="K37" s="1214"/>
      <c r="L37" s="1214"/>
      <c r="M37" s="1214"/>
      <c r="N37" s="1215"/>
    </row>
    <row r="38" spans="2:14" ht="14.1" customHeight="1" thickBot="1" x14ac:dyDescent="0.3">
      <c r="B38" s="264" t="s">
        <v>147</v>
      </c>
      <c r="C38" s="1194" t="s">
        <v>189</v>
      </c>
      <c r="D38" s="1195"/>
      <c r="E38" s="1195"/>
      <c r="F38" s="1195"/>
      <c r="G38" s="1196"/>
      <c r="H38" s="267" t="s">
        <v>184</v>
      </c>
      <c r="I38" s="1197">
        <f>I35/12</f>
        <v>0</v>
      </c>
      <c r="J38" s="1198"/>
      <c r="K38" s="1198"/>
      <c r="L38" s="1198"/>
      <c r="M38" s="1198"/>
      <c r="N38" s="1199"/>
    </row>
    <row r="39" spans="2:14" ht="14.1" customHeight="1" thickBot="1" x14ac:dyDescent="0.3">
      <c r="B39" s="1200" t="s">
        <v>149</v>
      </c>
      <c r="C39" s="1201"/>
      <c r="D39" s="1201"/>
      <c r="E39" s="1201"/>
      <c r="F39" s="1201"/>
      <c r="G39" s="1201"/>
      <c r="H39" s="1201"/>
      <c r="I39" s="1201"/>
      <c r="J39" s="1201"/>
      <c r="K39" s="1201"/>
      <c r="L39" s="1201"/>
      <c r="M39" s="1201"/>
      <c r="N39" s="1202"/>
    </row>
    <row r="40" spans="2:14" ht="14.1" customHeight="1" x14ac:dyDescent="0.25">
      <c r="B40" s="1203" t="s">
        <v>190</v>
      </c>
      <c r="C40" s="1064" t="s">
        <v>191</v>
      </c>
      <c r="D40" s="1064"/>
      <c r="E40" s="1064"/>
      <c r="F40" s="1064"/>
      <c r="G40" s="1064"/>
      <c r="H40" s="1065"/>
      <c r="I40" s="1091">
        <v>0</v>
      </c>
      <c r="J40" s="1204"/>
      <c r="K40" s="1204"/>
      <c r="L40" s="1204"/>
      <c r="M40" s="1204"/>
      <c r="N40" s="1095"/>
    </row>
    <row r="41" spans="2:14" ht="14.1" customHeight="1" x14ac:dyDescent="0.25">
      <c r="B41" s="1099"/>
      <c r="C41" s="1033"/>
      <c r="D41" s="1033"/>
      <c r="E41" s="1033"/>
      <c r="F41" s="1033"/>
      <c r="G41" s="1033"/>
      <c r="H41" s="1034"/>
      <c r="I41" s="1093"/>
      <c r="J41" s="1205"/>
      <c r="K41" s="1205"/>
      <c r="L41" s="1205"/>
      <c r="M41" s="1205"/>
      <c r="N41" s="1096"/>
    </row>
    <row r="42" spans="2:14" ht="19.5" customHeight="1" x14ac:dyDescent="0.25">
      <c r="B42" s="1219" t="s">
        <v>192</v>
      </c>
      <c r="C42" s="1067" t="s">
        <v>193</v>
      </c>
      <c r="D42" s="1067"/>
      <c r="E42" s="1067"/>
      <c r="F42" s="1067"/>
      <c r="G42" s="1067"/>
      <c r="H42" s="1068"/>
      <c r="I42" s="1035">
        <v>0</v>
      </c>
      <c r="J42" s="1178"/>
      <c r="K42" s="1178"/>
      <c r="L42" s="1178"/>
      <c r="M42" s="1178"/>
      <c r="N42" s="1039"/>
    </row>
    <row r="43" spans="2:14" ht="14.1" customHeight="1" x14ac:dyDescent="0.25">
      <c r="B43" s="1219"/>
      <c r="C43" s="1067"/>
      <c r="D43" s="1067"/>
      <c r="E43" s="1067"/>
      <c r="F43" s="1067"/>
      <c r="G43" s="1067"/>
      <c r="H43" s="1068"/>
      <c r="I43" s="1093"/>
      <c r="J43" s="1205"/>
      <c r="K43" s="1205"/>
      <c r="L43" s="1205"/>
      <c r="M43" s="1205"/>
      <c r="N43" s="1096"/>
    </row>
    <row r="44" spans="2:14" ht="21" customHeight="1" thickBot="1" x14ac:dyDescent="0.3">
      <c r="B44" s="1220"/>
      <c r="C44" s="1221"/>
      <c r="D44" s="1221"/>
      <c r="E44" s="1221"/>
      <c r="F44" s="1221"/>
      <c r="G44" s="1221"/>
      <c r="H44" s="1222"/>
      <c r="I44" s="1120"/>
      <c r="J44" s="1223"/>
      <c r="K44" s="1223"/>
      <c r="L44" s="1223"/>
      <c r="M44" s="1223"/>
      <c r="N44" s="1122"/>
    </row>
    <row r="45" spans="2:14" ht="14.1" customHeight="1" thickBot="1" x14ac:dyDescent="0.3">
      <c r="B45" s="1224" t="s">
        <v>152</v>
      </c>
      <c r="C45" s="1225"/>
      <c r="D45" s="1226" t="s">
        <v>153</v>
      </c>
      <c r="E45" s="987"/>
      <c r="F45" s="987"/>
      <c r="G45" s="987"/>
      <c r="H45" s="1227"/>
      <c r="I45" s="1226" t="s">
        <v>154</v>
      </c>
      <c r="J45" s="987"/>
      <c r="K45" s="987"/>
      <c r="L45" s="987"/>
      <c r="M45" s="987"/>
      <c r="N45" s="988"/>
    </row>
    <row r="46" spans="2:14" ht="14.1" customHeight="1" x14ac:dyDescent="0.25">
      <c r="B46" s="1099" t="s">
        <v>155</v>
      </c>
      <c r="C46" s="1100"/>
      <c r="D46" s="1063" t="s">
        <v>194</v>
      </c>
      <c r="E46" s="1064"/>
      <c r="F46" s="1064"/>
      <c r="G46" s="1064"/>
      <c r="H46" s="1065"/>
      <c r="I46" s="1102" t="s">
        <v>195</v>
      </c>
      <c r="J46" s="1102"/>
      <c r="K46" s="1102"/>
      <c r="L46" s="1102"/>
      <c r="M46" s="1102"/>
      <c r="N46" s="1216"/>
    </row>
    <row r="47" spans="2:14" ht="14.1" customHeight="1" x14ac:dyDescent="0.25">
      <c r="B47" s="1099"/>
      <c r="C47" s="1100"/>
      <c r="D47" s="1066"/>
      <c r="E47" s="1067"/>
      <c r="F47" s="1067"/>
      <c r="G47" s="1067"/>
      <c r="H47" s="1068"/>
      <c r="I47" s="1103"/>
      <c r="J47" s="1103"/>
      <c r="K47" s="1103"/>
      <c r="L47" s="1103"/>
      <c r="M47" s="1103"/>
      <c r="N47" s="1217"/>
    </row>
    <row r="48" spans="2:14" ht="24" customHeight="1" x14ac:dyDescent="0.25">
      <c r="B48" s="1062"/>
      <c r="C48" s="1101"/>
      <c r="D48" s="1032"/>
      <c r="E48" s="1033"/>
      <c r="F48" s="1033"/>
      <c r="G48" s="1033"/>
      <c r="H48" s="1034"/>
      <c r="I48" s="1103"/>
      <c r="J48" s="1103"/>
      <c r="K48" s="1103"/>
      <c r="L48" s="1103"/>
      <c r="M48" s="1103"/>
      <c r="N48" s="1217"/>
    </row>
    <row r="49" spans="2:24" ht="14.1" customHeight="1" x14ac:dyDescent="0.25">
      <c r="B49" s="1108" t="s">
        <v>158</v>
      </c>
      <c r="C49" s="1101"/>
      <c r="D49" s="1103" t="s">
        <v>196</v>
      </c>
      <c r="E49" s="1103"/>
      <c r="F49" s="1103"/>
      <c r="G49" s="1103"/>
      <c r="H49" s="1103"/>
      <c r="I49" s="1103" t="s">
        <v>197</v>
      </c>
      <c r="J49" s="1103"/>
      <c r="K49" s="1103"/>
      <c r="L49" s="1103"/>
      <c r="M49" s="1103"/>
      <c r="N49" s="1217"/>
    </row>
    <row r="50" spans="2:24" ht="14.1" customHeight="1" thickBot="1" x14ac:dyDescent="0.3">
      <c r="B50" s="1109"/>
      <c r="C50" s="1110"/>
      <c r="D50" s="1111"/>
      <c r="E50" s="1111"/>
      <c r="F50" s="1111"/>
      <c r="G50" s="1111"/>
      <c r="H50" s="1111"/>
      <c r="I50" s="1111"/>
      <c r="J50" s="1111"/>
      <c r="K50" s="1111"/>
      <c r="L50" s="1111"/>
      <c r="M50" s="1111"/>
      <c r="N50" s="1218"/>
      <c r="T50"/>
      <c r="U50"/>
      <c r="V50"/>
      <c r="W50"/>
      <c r="X50"/>
    </row>
    <row r="51" spans="2:24" ht="14.1" customHeight="1" x14ac:dyDescent="0.25"/>
    <row r="52" spans="2:24" ht="14.1" customHeight="1" thickBot="1" x14ac:dyDescent="0.3">
      <c r="L52" s="65" t="s">
        <v>2</v>
      </c>
      <c r="M52" s="1020">
        <v>2018</v>
      </c>
      <c r="N52" s="1020"/>
    </row>
    <row r="53" spans="2:24" ht="14.1" customHeight="1" x14ac:dyDescent="0.25">
      <c r="B53" s="995" t="s">
        <v>165</v>
      </c>
      <c r="C53" s="996"/>
      <c r="D53" s="996"/>
      <c r="E53" s="996"/>
      <c r="F53" s="996"/>
      <c r="G53" s="996"/>
      <c r="H53" s="996"/>
      <c r="I53" s="996"/>
      <c r="J53" s="996"/>
      <c r="K53" s="996"/>
      <c r="L53" s="996"/>
      <c r="M53" s="996"/>
      <c r="N53" s="997"/>
    </row>
    <row r="54" spans="2:24" ht="23.25" customHeight="1" thickBot="1" x14ac:dyDescent="0.3">
      <c r="B54" s="1144"/>
      <c r="C54" s="1145"/>
      <c r="D54" s="1145"/>
      <c r="E54" s="1145"/>
      <c r="F54" s="1145"/>
      <c r="G54" s="1145"/>
      <c r="H54" s="1145"/>
      <c r="I54" s="1145"/>
      <c r="J54" s="1145"/>
      <c r="K54" s="1145"/>
      <c r="L54" s="1145"/>
      <c r="M54" s="1145"/>
      <c r="N54" s="1146"/>
    </row>
    <row r="55" spans="2:24" ht="14.1" customHeight="1" x14ac:dyDescent="0.25">
      <c r="B55" s="1147" t="s">
        <v>106</v>
      </c>
      <c r="C55" s="1148"/>
      <c r="D55" s="1148"/>
      <c r="E55" s="1148"/>
      <c r="F55" s="1148"/>
      <c r="G55" s="1148"/>
      <c r="H55" s="1003" t="s">
        <v>107</v>
      </c>
      <c r="I55" s="1149" t="s">
        <v>166</v>
      </c>
      <c r="J55" s="1150"/>
      <c r="K55" s="1150"/>
      <c r="L55" s="1150"/>
      <c r="M55" s="1150"/>
      <c r="N55" s="1151"/>
    </row>
    <row r="56" spans="2:24" ht="14.1" customHeight="1" x14ac:dyDescent="0.25">
      <c r="B56" s="1009" t="s">
        <v>110</v>
      </c>
      <c r="C56" s="584"/>
      <c r="D56" s="584"/>
      <c r="E56" s="584"/>
      <c r="F56" s="584"/>
      <c r="G56" s="584"/>
      <c r="H56" s="1004"/>
      <c r="I56" s="1152"/>
      <c r="J56" s="1153"/>
      <c r="K56" s="1153"/>
      <c r="L56" s="1153"/>
      <c r="M56" s="1153"/>
      <c r="N56" s="1154"/>
    </row>
    <row r="57" spans="2:24" ht="14.1" customHeight="1" x14ac:dyDescent="0.25">
      <c r="B57" s="1009" t="s">
        <v>167</v>
      </c>
      <c r="C57" s="584"/>
      <c r="D57" s="584"/>
      <c r="E57" s="584"/>
      <c r="F57" s="584"/>
      <c r="G57" s="584"/>
      <c r="H57" s="1004"/>
      <c r="I57" s="1155"/>
      <c r="J57" s="1156"/>
      <c r="K57" s="1156"/>
      <c r="L57" s="1156"/>
      <c r="M57" s="1156"/>
      <c r="N57" s="1157"/>
    </row>
    <row r="58" spans="2:24" ht="14.1" customHeight="1" x14ac:dyDescent="0.25">
      <c r="B58" s="1158"/>
      <c r="C58" s="857"/>
      <c r="D58" s="857"/>
      <c r="E58" s="857"/>
      <c r="F58" s="857"/>
      <c r="G58" s="1159"/>
      <c r="H58" s="1004"/>
      <c r="I58" s="1160" t="s">
        <v>168</v>
      </c>
      <c r="J58" s="1160"/>
      <c r="K58" s="1160" t="s">
        <v>168</v>
      </c>
      <c r="L58" s="1160"/>
      <c r="M58" s="1160" t="s">
        <v>168</v>
      </c>
      <c r="N58" s="1167"/>
    </row>
    <row r="59" spans="2:24" ht="14.1" customHeight="1" thickBot="1" x14ac:dyDescent="0.3">
      <c r="B59" s="1019"/>
      <c r="C59" s="1020"/>
      <c r="D59" s="1020"/>
      <c r="E59" s="1020"/>
      <c r="F59" s="1020"/>
      <c r="G59" s="1021"/>
      <c r="H59" s="1005"/>
      <c r="I59" s="1014"/>
      <c r="J59" s="1015"/>
      <c r="K59" s="1014"/>
      <c r="L59" s="1015"/>
      <c r="M59" s="1014"/>
      <c r="N59" s="1018"/>
    </row>
    <row r="60" spans="2:24" ht="14.1" customHeight="1" x14ac:dyDescent="0.25">
      <c r="B60" s="1056" t="s">
        <v>112</v>
      </c>
      <c r="C60" s="1057"/>
      <c r="D60" s="1057"/>
      <c r="E60" s="1057"/>
      <c r="F60" s="1057"/>
      <c r="G60" s="1057"/>
      <c r="H60" s="1057"/>
      <c r="I60" s="1057"/>
      <c r="J60" s="1057"/>
      <c r="K60" s="1057"/>
      <c r="L60" s="1057"/>
      <c r="M60" s="1057"/>
      <c r="N60" s="1058"/>
    </row>
    <row r="61" spans="2:24" ht="14.1" customHeight="1" thickBot="1" x14ac:dyDescent="0.3">
      <c r="B61" s="1059"/>
      <c r="C61" s="1060"/>
      <c r="D61" s="1060"/>
      <c r="E61" s="1060"/>
      <c r="F61" s="1060"/>
      <c r="G61" s="1060"/>
      <c r="H61" s="1060"/>
      <c r="I61" s="1060"/>
      <c r="J61" s="1060"/>
      <c r="K61" s="1060"/>
      <c r="L61" s="1060"/>
      <c r="M61" s="1060"/>
      <c r="N61" s="1061"/>
    </row>
    <row r="62" spans="2:24" ht="14.1" customHeight="1" thickBot="1" x14ac:dyDescent="0.3">
      <c r="B62" s="1161" t="s">
        <v>169</v>
      </c>
      <c r="C62" s="1162"/>
      <c r="D62" s="1162"/>
      <c r="E62" s="1162"/>
      <c r="F62" s="1162"/>
      <c r="G62" s="1163"/>
      <c r="H62" s="261" t="s">
        <v>107</v>
      </c>
      <c r="I62" s="1164">
        <v>12</v>
      </c>
      <c r="J62" s="1164"/>
      <c r="K62" s="1164">
        <v>12</v>
      </c>
      <c r="L62" s="1165"/>
      <c r="M62" s="1164">
        <v>12</v>
      </c>
      <c r="N62" s="1166"/>
    </row>
    <row r="63" spans="2:24" ht="14.1" customHeight="1" thickBot="1" x14ac:dyDescent="0.3">
      <c r="B63" s="986" t="s">
        <v>114</v>
      </c>
      <c r="C63" s="987"/>
      <c r="D63" s="987"/>
      <c r="E63" s="987"/>
      <c r="F63" s="987"/>
      <c r="G63" s="987"/>
      <c r="H63" s="987"/>
      <c r="I63" s="987"/>
      <c r="J63" s="987"/>
      <c r="K63" s="987"/>
      <c r="L63" s="987"/>
      <c r="M63" s="987"/>
      <c r="N63" s="988"/>
    </row>
    <row r="64" spans="2:24" ht="14.1" customHeight="1" x14ac:dyDescent="0.25">
      <c r="B64" s="1172" t="s">
        <v>115</v>
      </c>
      <c r="C64" s="1063" t="s">
        <v>283</v>
      </c>
      <c r="D64" s="1064"/>
      <c r="E64" s="1064"/>
      <c r="F64" s="1064"/>
      <c r="G64" s="1065"/>
      <c r="H64" s="1174" t="s">
        <v>107</v>
      </c>
      <c r="I64" s="1091">
        <v>0</v>
      </c>
      <c r="J64" s="1092"/>
      <c r="K64" s="1091">
        <v>0</v>
      </c>
      <c r="L64" s="1092"/>
      <c r="M64" s="1091">
        <v>0</v>
      </c>
      <c r="N64" s="1095"/>
    </row>
    <row r="65" spans="2:14" ht="14.1" customHeight="1" x14ac:dyDescent="0.25">
      <c r="B65" s="1173"/>
      <c r="C65" s="1066"/>
      <c r="D65" s="1067"/>
      <c r="E65" s="1067"/>
      <c r="F65" s="1067"/>
      <c r="G65" s="1068"/>
      <c r="H65" s="1175"/>
      <c r="I65" s="1093"/>
      <c r="J65" s="1094"/>
      <c r="K65" s="1093"/>
      <c r="L65" s="1094"/>
      <c r="M65" s="1093"/>
      <c r="N65" s="1096"/>
    </row>
    <row r="66" spans="2:14" ht="14.1" customHeight="1" x14ac:dyDescent="0.25">
      <c r="B66" s="1028"/>
      <c r="C66" s="1032"/>
      <c r="D66" s="1033"/>
      <c r="E66" s="1033"/>
      <c r="F66" s="1033"/>
      <c r="G66" s="1034"/>
      <c r="H66" s="1176"/>
      <c r="I66" s="1037"/>
      <c r="J66" s="1038"/>
      <c r="K66" s="1037"/>
      <c r="L66" s="1038"/>
      <c r="M66" s="1037"/>
      <c r="N66" s="1040"/>
    </row>
    <row r="67" spans="2:14" ht="14.1" customHeight="1" x14ac:dyDescent="0.25">
      <c r="B67" s="255" t="s">
        <v>116</v>
      </c>
      <c r="C67" s="1168" t="s">
        <v>170</v>
      </c>
      <c r="D67" s="1169"/>
      <c r="E67" s="1169"/>
      <c r="F67" s="1169"/>
      <c r="G67" s="1170"/>
      <c r="H67" s="262" t="s">
        <v>171</v>
      </c>
      <c r="I67" s="1025">
        <v>0</v>
      </c>
      <c r="J67" s="1025"/>
      <c r="K67" s="1025">
        <v>0</v>
      </c>
      <c r="L67" s="1069"/>
      <c r="M67" s="1025">
        <v>0</v>
      </c>
      <c r="N67" s="1026"/>
    </row>
    <row r="68" spans="2:14" ht="14.1" customHeight="1" x14ac:dyDescent="0.25">
      <c r="B68" s="255" t="s">
        <v>118</v>
      </c>
      <c r="C68" s="1171" t="s">
        <v>172</v>
      </c>
      <c r="D68" s="1171"/>
      <c r="E68" s="1171"/>
      <c r="F68" s="1171"/>
      <c r="G68" s="1171"/>
      <c r="H68" s="262" t="s">
        <v>173</v>
      </c>
      <c r="I68" s="993">
        <v>0</v>
      </c>
      <c r="J68" s="993"/>
      <c r="K68" s="1025">
        <v>0</v>
      </c>
      <c r="L68" s="1069"/>
      <c r="M68" s="1025">
        <v>0</v>
      </c>
      <c r="N68" s="1026"/>
    </row>
    <row r="69" spans="2:14" ht="14.1" customHeight="1" x14ac:dyDescent="0.25">
      <c r="B69" s="255" t="s">
        <v>120</v>
      </c>
      <c r="C69" s="1171" t="s">
        <v>174</v>
      </c>
      <c r="D69" s="1171"/>
      <c r="E69" s="1171"/>
      <c r="F69" s="1171"/>
      <c r="G69" s="1171"/>
      <c r="H69" s="262" t="s">
        <v>173</v>
      </c>
      <c r="I69" s="1025">
        <v>0</v>
      </c>
      <c r="J69" s="1025"/>
      <c r="K69" s="1025">
        <v>0</v>
      </c>
      <c r="L69" s="1069"/>
      <c r="M69" s="1025">
        <v>0</v>
      </c>
      <c r="N69" s="1026"/>
    </row>
    <row r="70" spans="2:14" ht="14.1" customHeight="1" x14ac:dyDescent="0.25">
      <c r="B70" s="255" t="s">
        <v>122</v>
      </c>
      <c r="C70" s="1171" t="s">
        <v>175</v>
      </c>
      <c r="D70" s="1171"/>
      <c r="E70" s="1171"/>
      <c r="F70" s="1171"/>
      <c r="G70" s="1171"/>
      <c r="H70" s="262" t="s">
        <v>173</v>
      </c>
      <c r="I70" s="1025">
        <v>0</v>
      </c>
      <c r="J70" s="1025"/>
      <c r="K70" s="1025">
        <v>0</v>
      </c>
      <c r="L70" s="1069"/>
      <c r="M70" s="1025">
        <v>0</v>
      </c>
      <c r="N70" s="1026"/>
    </row>
    <row r="71" spans="2:14" ht="14.1" customHeight="1" x14ac:dyDescent="0.25">
      <c r="B71" s="255" t="s">
        <v>124</v>
      </c>
      <c r="C71" s="1103" t="s">
        <v>176</v>
      </c>
      <c r="D71" s="1103"/>
      <c r="E71" s="1103"/>
      <c r="F71" s="1103"/>
      <c r="G71" s="1103"/>
      <c r="H71" s="262" t="s">
        <v>173</v>
      </c>
      <c r="I71" s="1025">
        <v>0</v>
      </c>
      <c r="J71" s="1025"/>
      <c r="K71" s="1025">
        <v>0</v>
      </c>
      <c r="L71" s="1069"/>
      <c r="M71" s="1025">
        <v>0</v>
      </c>
      <c r="N71" s="1026"/>
    </row>
    <row r="72" spans="2:14" ht="14.1" customHeight="1" x14ac:dyDescent="0.25">
      <c r="B72" s="255" t="s">
        <v>126</v>
      </c>
      <c r="C72" s="1171" t="s">
        <v>177</v>
      </c>
      <c r="D72" s="1171"/>
      <c r="E72" s="1171"/>
      <c r="F72" s="1171"/>
      <c r="G72" s="1171"/>
      <c r="H72" s="262" t="s">
        <v>173</v>
      </c>
      <c r="I72" s="1025">
        <v>0</v>
      </c>
      <c r="J72" s="1025"/>
      <c r="K72" s="1025">
        <v>0</v>
      </c>
      <c r="L72" s="1069"/>
      <c r="M72" s="1025">
        <v>0</v>
      </c>
      <c r="N72" s="1026"/>
    </row>
    <row r="73" spans="2:14" ht="14.1" customHeight="1" x14ac:dyDescent="0.25">
      <c r="B73" s="1027" t="s">
        <v>128</v>
      </c>
      <c r="C73" s="1103" t="s">
        <v>178</v>
      </c>
      <c r="D73" s="1103"/>
      <c r="E73" s="1103"/>
      <c r="F73" s="1103"/>
      <c r="G73" s="1103"/>
      <c r="H73" s="1177" t="s">
        <v>173</v>
      </c>
      <c r="I73" s="1035">
        <v>0</v>
      </c>
      <c r="J73" s="1036"/>
      <c r="K73" s="1035">
        <v>0</v>
      </c>
      <c r="L73" s="1178"/>
      <c r="M73" s="1035">
        <v>0</v>
      </c>
      <c r="N73" s="1039"/>
    </row>
    <row r="74" spans="2:14" ht="25.5" customHeight="1" x14ac:dyDescent="0.25">
      <c r="B74" s="1028"/>
      <c r="C74" s="1103"/>
      <c r="D74" s="1103"/>
      <c r="E74" s="1103"/>
      <c r="F74" s="1103"/>
      <c r="G74" s="1103"/>
      <c r="H74" s="1176"/>
      <c r="I74" s="1037"/>
      <c r="J74" s="1038"/>
      <c r="K74" s="1037"/>
      <c r="L74" s="1179"/>
      <c r="M74" s="1037"/>
      <c r="N74" s="1040"/>
    </row>
    <row r="75" spans="2:14" ht="14.1" customHeight="1" x14ac:dyDescent="0.25">
      <c r="B75" s="255" t="s">
        <v>130</v>
      </c>
      <c r="C75" s="1171" t="s">
        <v>179</v>
      </c>
      <c r="D75" s="1171"/>
      <c r="E75" s="1171"/>
      <c r="F75" s="1171"/>
      <c r="G75" s="1171"/>
      <c r="H75" s="263" t="s">
        <v>180</v>
      </c>
      <c r="I75" s="1041">
        <f>I64-I67+I68+I69+I70+I71+I72+I73</f>
        <v>0</v>
      </c>
      <c r="J75" s="1041"/>
      <c r="K75" s="1041">
        <f>K64-K67+K68+K69+K70+K71+K72+K73</f>
        <v>0</v>
      </c>
      <c r="L75" s="1053"/>
      <c r="M75" s="1041">
        <f>M64-M67+M68+M69+M70+M71+M72+M73</f>
        <v>0</v>
      </c>
      <c r="N75" s="1042"/>
    </row>
    <row r="76" spans="2:14" ht="14.1" customHeight="1" x14ac:dyDescent="0.25">
      <c r="B76" s="255" t="s">
        <v>132</v>
      </c>
      <c r="C76" s="1171" t="s">
        <v>181</v>
      </c>
      <c r="D76" s="1171"/>
      <c r="E76" s="1171"/>
      <c r="F76" s="1171"/>
      <c r="G76" s="1171"/>
      <c r="H76" s="262" t="s">
        <v>182</v>
      </c>
      <c r="I76" s="1052">
        <f>I62</f>
        <v>12</v>
      </c>
      <c r="J76" s="1041"/>
      <c r="K76" s="1052">
        <f>K62</f>
        <v>12</v>
      </c>
      <c r="L76" s="1053"/>
      <c r="M76" s="1052">
        <f>M62</f>
        <v>12</v>
      </c>
      <c r="N76" s="1042"/>
    </row>
    <row r="77" spans="2:14" ht="14.1" customHeight="1" thickBot="1" x14ac:dyDescent="0.3">
      <c r="B77" s="264" t="s">
        <v>137</v>
      </c>
      <c r="C77" s="1184" t="s">
        <v>183</v>
      </c>
      <c r="D77" s="1184"/>
      <c r="E77" s="1184"/>
      <c r="F77" s="1184"/>
      <c r="G77" s="1184"/>
      <c r="H77" s="265" t="s">
        <v>184</v>
      </c>
      <c r="I77" s="1049">
        <f>+I75/I76</f>
        <v>0</v>
      </c>
      <c r="J77" s="1050"/>
      <c r="K77" s="1050">
        <f>+K75/K76</f>
        <v>0</v>
      </c>
      <c r="L77" s="1081"/>
      <c r="M77" s="1185">
        <f>+M75/M76</f>
        <v>0</v>
      </c>
      <c r="N77" s="1186"/>
    </row>
    <row r="78" spans="2:14" ht="14.1" customHeight="1" x14ac:dyDescent="0.25">
      <c r="B78" s="1056" t="s">
        <v>185</v>
      </c>
      <c r="C78" s="1057"/>
      <c r="D78" s="1057"/>
      <c r="E78" s="1057"/>
      <c r="F78" s="1057"/>
      <c r="G78" s="1057"/>
      <c r="H78" s="1057"/>
      <c r="I78" s="1057"/>
      <c r="J78" s="1057"/>
      <c r="K78" s="1057"/>
      <c r="L78" s="1057"/>
      <c r="M78" s="1057"/>
      <c r="N78" s="1058"/>
    </row>
    <row r="79" spans="2:14" ht="14.1" customHeight="1" thickBot="1" x14ac:dyDescent="0.3">
      <c r="B79" s="1059"/>
      <c r="C79" s="1060"/>
      <c r="D79" s="1060"/>
      <c r="E79" s="1060"/>
      <c r="F79" s="1060"/>
      <c r="G79" s="1060"/>
      <c r="H79" s="1060"/>
      <c r="I79" s="1060"/>
      <c r="J79" s="1060"/>
      <c r="K79" s="1060"/>
      <c r="L79" s="1060"/>
      <c r="M79" s="1060"/>
      <c r="N79" s="1061"/>
    </row>
    <row r="80" spans="2:14" ht="14.1" customHeight="1" x14ac:dyDescent="0.25">
      <c r="B80" s="1028" t="s">
        <v>140</v>
      </c>
      <c r="C80" s="1187" t="s">
        <v>186</v>
      </c>
      <c r="D80" s="1188"/>
      <c r="E80" s="1188"/>
      <c r="F80" s="1188"/>
      <c r="G80" s="1189"/>
      <c r="H80" s="1193" t="s">
        <v>107</v>
      </c>
      <c r="I80" s="993">
        <v>0</v>
      </c>
      <c r="J80" s="1037"/>
      <c r="K80" s="993">
        <v>0</v>
      </c>
      <c r="L80" s="1037"/>
      <c r="M80" s="993">
        <v>0</v>
      </c>
      <c r="N80" s="994"/>
    </row>
    <row r="81" spans="2:14" ht="14.1" customHeight="1" x14ac:dyDescent="0.25">
      <c r="B81" s="1062"/>
      <c r="C81" s="1190"/>
      <c r="D81" s="1191"/>
      <c r="E81" s="1191"/>
      <c r="F81" s="1191"/>
      <c r="G81" s="1192"/>
      <c r="H81" s="1180"/>
      <c r="I81" s="1025"/>
      <c r="J81" s="1069"/>
      <c r="K81" s="1025"/>
      <c r="L81" s="1069"/>
      <c r="M81" s="1025"/>
      <c r="N81" s="1026"/>
    </row>
    <row r="82" spans="2:14" ht="14.1" customHeight="1" x14ac:dyDescent="0.25">
      <c r="B82" s="1062" t="s">
        <v>142</v>
      </c>
      <c r="C82" s="1103" t="s">
        <v>143</v>
      </c>
      <c r="D82" s="1103"/>
      <c r="E82" s="1103"/>
      <c r="F82" s="1103"/>
      <c r="G82" s="1103"/>
      <c r="H82" s="1180" t="s">
        <v>187</v>
      </c>
      <c r="I82" s="1070">
        <v>0.75</v>
      </c>
      <c r="J82" s="1071"/>
      <c r="K82" s="1070">
        <v>0.75</v>
      </c>
      <c r="L82" s="1181"/>
      <c r="M82" s="1070">
        <v>0.75</v>
      </c>
      <c r="N82" s="1076"/>
    </row>
    <row r="83" spans="2:14" ht="14.1" customHeight="1" x14ac:dyDescent="0.25">
      <c r="B83" s="1062"/>
      <c r="C83" s="1103"/>
      <c r="D83" s="1103"/>
      <c r="E83" s="1103"/>
      <c r="F83" s="1103"/>
      <c r="G83" s="1103"/>
      <c r="H83" s="1180"/>
      <c r="I83" s="1072"/>
      <c r="J83" s="1073"/>
      <c r="K83" s="1077"/>
      <c r="L83" s="1182"/>
      <c r="M83" s="1077"/>
      <c r="N83" s="1078"/>
    </row>
    <row r="84" spans="2:14" ht="18.75" customHeight="1" x14ac:dyDescent="0.25">
      <c r="B84" s="1062"/>
      <c r="C84" s="1103"/>
      <c r="D84" s="1103"/>
      <c r="E84" s="1103"/>
      <c r="F84" s="1103"/>
      <c r="G84" s="1103"/>
      <c r="H84" s="1180"/>
      <c r="I84" s="1074"/>
      <c r="J84" s="1075"/>
      <c r="K84" s="1079"/>
      <c r="L84" s="1183"/>
      <c r="M84" s="1079"/>
      <c r="N84" s="1080"/>
    </row>
    <row r="85" spans="2:14" ht="14.1" customHeight="1" x14ac:dyDescent="0.25">
      <c r="B85" s="255" t="s">
        <v>130</v>
      </c>
      <c r="C85" s="1171" t="s">
        <v>179</v>
      </c>
      <c r="D85" s="1171"/>
      <c r="E85" s="1171"/>
      <c r="F85" s="1171"/>
      <c r="G85" s="1171"/>
      <c r="H85" s="266" t="s">
        <v>180</v>
      </c>
      <c r="I85" s="1041">
        <f>I80*I82</f>
        <v>0</v>
      </c>
      <c r="J85" s="1053"/>
      <c r="K85" s="1041">
        <f>K80*K82</f>
        <v>0</v>
      </c>
      <c r="L85" s="1053"/>
      <c r="M85" s="1041">
        <f>M80*M82</f>
        <v>0</v>
      </c>
      <c r="N85" s="1042"/>
    </row>
    <row r="86" spans="2:14" ht="14.1" customHeight="1" x14ac:dyDescent="0.25">
      <c r="B86" s="1027" t="s">
        <v>145</v>
      </c>
      <c r="C86" s="1029" t="s">
        <v>188</v>
      </c>
      <c r="D86" s="1030"/>
      <c r="E86" s="1030"/>
      <c r="F86" s="1030"/>
      <c r="G86" s="1031"/>
      <c r="H86" s="1206" t="s">
        <v>173</v>
      </c>
      <c r="I86" s="1207">
        <f>I85+K85+M85</f>
        <v>0</v>
      </c>
      <c r="J86" s="1208"/>
      <c r="K86" s="1208"/>
      <c r="L86" s="1208"/>
      <c r="M86" s="1208"/>
      <c r="N86" s="1209"/>
    </row>
    <row r="87" spans="2:14" ht="14.1" customHeight="1" x14ac:dyDescent="0.25">
      <c r="B87" s="1173"/>
      <c r="C87" s="1066"/>
      <c r="D87" s="1067"/>
      <c r="E87" s="1067"/>
      <c r="F87" s="1067"/>
      <c r="G87" s="1068"/>
      <c r="H87" s="1004"/>
      <c r="I87" s="1210"/>
      <c r="J87" s="1211"/>
      <c r="K87" s="1211"/>
      <c r="L87" s="1211"/>
      <c r="M87" s="1211"/>
      <c r="N87" s="1212"/>
    </row>
    <row r="88" spans="2:14" ht="26.25" customHeight="1" x14ac:dyDescent="0.25">
      <c r="B88" s="1028"/>
      <c r="C88" s="1032"/>
      <c r="D88" s="1033"/>
      <c r="E88" s="1033"/>
      <c r="F88" s="1033"/>
      <c r="G88" s="1034"/>
      <c r="H88" s="1100"/>
      <c r="I88" s="1213"/>
      <c r="J88" s="1214"/>
      <c r="K88" s="1214"/>
      <c r="L88" s="1214"/>
      <c r="M88" s="1214"/>
      <c r="N88" s="1215"/>
    </row>
    <row r="89" spans="2:14" ht="14.1" customHeight="1" thickBot="1" x14ac:dyDescent="0.3">
      <c r="B89" s="264" t="s">
        <v>147</v>
      </c>
      <c r="C89" s="1194" t="s">
        <v>189</v>
      </c>
      <c r="D89" s="1195"/>
      <c r="E89" s="1195"/>
      <c r="F89" s="1195"/>
      <c r="G89" s="1196"/>
      <c r="H89" s="267" t="s">
        <v>184</v>
      </c>
      <c r="I89" s="1197">
        <f>I86/12</f>
        <v>0</v>
      </c>
      <c r="J89" s="1198"/>
      <c r="K89" s="1198"/>
      <c r="L89" s="1198"/>
      <c r="M89" s="1198"/>
      <c r="N89" s="1199"/>
    </row>
    <row r="90" spans="2:14" ht="14.1" customHeight="1" thickBot="1" x14ac:dyDescent="0.3">
      <c r="B90" s="1200" t="s">
        <v>149</v>
      </c>
      <c r="C90" s="1201"/>
      <c r="D90" s="1201"/>
      <c r="E90" s="1201"/>
      <c r="F90" s="1201"/>
      <c r="G90" s="1201"/>
      <c r="H90" s="1201"/>
      <c r="I90" s="1201"/>
      <c r="J90" s="1201"/>
      <c r="K90" s="1201"/>
      <c r="L90" s="1201"/>
      <c r="M90" s="1201"/>
      <c r="N90" s="1202"/>
    </row>
    <row r="91" spans="2:14" ht="14.1" customHeight="1" x14ac:dyDescent="0.25">
      <c r="B91" s="1203" t="s">
        <v>190</v>
      </c>
      <c r="C91" s="1064" t="s">
        <v>191</v>
      </c>
      <c r="D91" s="1064"/>
      <c r="E91" s="1064"/>
      <c r="F91" s="1064"/>
      <c r="G91" s="1064"/>
      <c r="H91" s="1065"/>
      <c r="I91" s="1091">
        <v>0</v>
      </c>
      <c r="J91" s="1204"/>
      <c r="K91" s="1204"/>
      <c r="L91" s="1204"/>
      <c r="M91" s="1204"/>
      <c r="N91" s="1095"/>
    </row>
    <row r="92" spans="2:14" ht="14.1" customHeight="1" x14ac:dyDescent="0.25">
      <c r="B92" s="1099"/>
      <c r="C92" s="1033"/>
      <c r="D92" s="1033"/>
      <c r="E92" s="1033"/>
      <c r="F92" s="1033"/>
      <c r="G92" s="1033"/>
      <c r="H92" s="1034"/>
      <c r="I92" s="1093"/>
      <c r="J92" s="1205"/>
      <c r="K92" s="1205"/>
      <c r="L92" s="1205"/>
      <c r="M92" s="1205"/>
      <c r="N92" s="1096"/>
    </row>
    <row r="93" spans="2:14" ht="14.1" customHeight="1" x14ac:dyDescent="0.25">
      <c r="B93" s="1219" t="s">
        <v>192</v>
      </c>
      <c r="C93" s="1067" t="s">
        <v>193</v>
      </c>
      <c r="D93" s="1067"/>
      <c r="E93" s="1067"/>
      <c r="F93" s="1067"/>
      <c r="G93" s="1067"/>
      <c r="H93" s="1068"/>
      <c r="I93" s="1035">
        <v>0</v>
      </c>
      <c r="J93" s="1178"/>
      <c r="K93" s="1178"/>
      <c r="L93" s="1178"/>
      <c r="M93" s="1178"/>
      <c r="N93" s="1039"/>
    </row>
    <row r="94" spans="2:14" ht="20.25" customHeight="1" x14ac:dyDescent="0.25">
      <c r="B94" s="1219"/>
      <c r="C94" s="1067"/>
      <c r="D94" s="1067"/>
      <c r="E94" s="1067"/>
      <c r="F94" s="1067"/>
      <c r="G94" s="1067"/>
      <c r="H94" s="1068"/>
      <c r="I94" s="1093"/>
      <c r="J94" s="1205"/>
      <c r="K94" s="1205"/>
      <c r="L94" s="1205"/>
      <c r="M94" s="1205"/>
      <c r="N94" s="1096"/>
    </row>
    <row r="95" spans="2:14" ht="20.25" customHeight="1" thickBot="1" x14ac:dyDescent="0.3">
      <c r="B95" s="1220"/>
      <c r="C95" s="1221"/>
      <c r="D95" s="1221"/>
      <c r="E95" s="1221"/>
      <c r="F95" s="1221"/>
      <c r="G95" s="1221"/>
      <c r="H95" s="1222"/>
      <c r="I95" s="1120"/>
      <c r="J95" s="1223"/>
      <c r="K95" s="1223"/>
      <c r="L95" s="1223"/>
      <c r="M95" s="1223"/>
      <c r="N95" s="1122"/>
    </row>
    <row r="96" spans="2:14" ht="14.1" customHeight="1" thickBot="1" x14ac:dyDescent="0.3">
      <c r="B96" s="1224" t="s">
        <v>152</v>
      </c>
      <c r="C96" s="1225"/>
      <c r="D96" s="1226" t="s">
        <v>153</v>
      </c>
      <c r="E96" s="987"/>
      <c r="F96" s="987"/>
      <c r="G96" s="987"/>
      <c r="H96" s="1227"/>
      <c r="I96" s="1226" t="s">
        <v>154</v>
      </c>
      <c r="J96" s="987"/>
      <c r="K96" s="987"/>
      <c r="L96" s="987"/>
      <c r="M96" s="987"/>
      <c r="N96" s="988"/>
    </row>
    <row r="97" spans="2:14" ht="14.1" customHeight="1" x14ac:dyDescent="0.25">
      <c r="B97" s="1099" t="s">
        <v>155</v>
      </c>
      <c r="C97" s="1100"/>
      <c r="D97" s="1063" t="s">
        <v>194</v>
      </c>
      <c r="E97" s="1064"/>
      <c r="F97" s="1064"/>
      <c r="G97" s="1064"/>
      <c r="H97" s="1065"/>
      <c r="I97" s="1102" t="s">
        <v>195</v>
      </c>
      <c r="J97" s="1102"/>
      <c r="K97" s="1102"/>
      <c r="L97" s="1102"/>
      <c r="M97" s="1102"/>
      <c r="N97" s="1216"/>
    </row>
    <row r="98" spans="2:14" ht="14.1" customHeight="1" x14ac:dyDescent="0.25">
      <c r="B98" s="1099"/>
      <c r="C98" s="1100"/>
      <c r="D98" s="1066"/>
      <c r="E98" s="1067"/>
      <c r="F98" s="1067"/>
      <c r="G98" s="1067"/>
      <c r="H98" s="1068"/>
      <c r="I98" s="1103"/>
      <c r="J98" s="1103"/>
      <c r="K98" s="1103"/>
      <c r="L98" s="1103"/>
      <c r="M98" s="1103"/>
      <c r="N98" s="1217"/>
    </row>
    <row r="99" spans="2:14" ht="22.5" customHeight="1" x14ac:dyDescent="0.25">
      <c r="B99" s="1062"/>
      <c r="C99" s="1101"/>
      <c r="D99" s="1032"/>
      <c r="E99" s="1033"/>
      <c r="F99" s="1033"/>
      <c r="G99" s="1033"/>
      <c r="H99" s="1034"/>
      <c r="I99" s="1103"/>
      <c r="J99" s="1103"/>
      <c r="K99" s="1103"/>
      <c r="L99" s="1103"/>
      <c r="M99" s="1103"/>
      <c r="N99" s="1217"/>
    </row>
    <row r="100" spans="2:14" ht="14.1" customHeight="1" x14ac:dyDescent="0.25">
      <c r="B100" s="1108" t="s">
        <v>158</v>
      </c>
      <c r="C100" s="1101"/>
      <c r="D100" s="1103" t="s">
        <v>196</v>
      </c>
      <c r="E100" s="1103"/>
      <c r="F100" s="1103"/>
      <c r="G100" s="1103"/>
      <c r="H100" s="1103"/>
      <c r="I100" s="1103" t="s">
        <v>197</v>
      </c>
      <c r="J100" s="1103"/>
      <c r="K100" s="1103"/>
      <c r="L100" s="1103"/>
      <c r="M100" s="1103"/>
      <c r="N100" s="1217"/>
    </row>
    <row r="101" spans="2:14" ht="14.1" customHeight="1" thickBot="1" x14ac:dyDescent="0.3">
      <c r="B101" s="1109"/>
      <c r="C101" s="1110"/>
      <c r="D101" s="1111"/>
      <c r="E101" s="1111"/>
      <c r="F101" s="1111"/>
      <c r="G101" s="1111"/>
      <c r="H101" s="1111"/>
      <c r="I101" s="1111"/>
      <c r="J101" s="1111"/>
      <c r="K101" s="1111"/>
      <c r="L101" s="1111"/>
      <c r="M101" s="1111"/>
      <c r="N101" s="1218"/>
    </row>
  </sheetData>
  <sheetProtection algorithmName="SHA-512" hashValue="gI4udvyLoxtBDiKFPK+IEEGu2aLo1T22ckkk30yv4R8qwg3saLg0LpTNvP3ecawj0kc2SaROEmuEdCRtatCj8w==" saltValue="TK+HAfO73imBrnzHSBSF3A==" spinCount="100000" sheet="1" objects="1" scenarios="1"/>
  <mergeCells count="218">
    <mergeCell ref="B97:C99"/>
    <mergeCell ref="D97:H99"/>
    <mergeCell ref="I97:N99"/>
    <mergeCell ref="B100:C101"/>
    <mergeCell ref="D100:H101"/>
    <mergeCell ref="I100:N101"/>
    <mergeCell ref="B93:B95"/>
    <mergeCell ref="C93:H95"/>
    <mergeCell ref="I93:N95"/>
    <mergeCell ref="B96:C96"/>
    <mergeCell ref="D96:H96"/>
    <mergeCell ref="I96:N96"/>
    <mergeCell ref="C89:G89"/>
    <mergeCell ref="I89:N89"/>
    <mergeCell ref="B90:N90"/>
    <mergeCell ref="B91:B92"/>
    <mergeCell ref="C91:H92"/>
    <mergeCell ref="I91:N92"/>
    <mergeCell ref="C85:G85"/>
    <mergeCell ref="I85:J85"/>
    <mergeCell ref="K85:L85"/>
    <mergeCell ref="M85:N85"/>
    <mergeCell ref="B86:B88"/>
    <mergeCell ref="C86:G88"/>
    <mergeCell ref="H86:H88"/>
    <mergeCell ref="I86:N88"/>
    <mergeCell ref="M80:N81"/>
    <mergeCell ref="B82:B84"/>
    <mergeCell ref="C82:G84"/>
    <mergeCell ref="H82:H84"/>
    <mergeCell ref="I82:J84"/>
    <mergeCell ref="K82:L84"/>
    <mergeCell ref="M82:N84"/>
    <mergeCell ref="C77:G77"/>
    <mergeCell ref="I77:J77"/>
    <mergeCell ref="K77:L77"/>
    <mergeCell ref="M77:N77"/>
    <mergeCell ref="B78:N79"/>
    <mergeCell ref="B80:B81"/>
    <mergeCell ref="C80:G81"/>
    <mergeCell ref="H80:H81"/>
    <mergeCell ref="I80:J81"/>
    <mergeCell ref="K80:L81"/>
    <mergeCell ref="C75:G75"/>
    <mergeCell ref="I75:J75"/>
    <mergeCell ref="K75:L75"/>
    <mergeCell ref="M75:N75"/>
    <mergeCell ref="C76:G76"/>
    <mergeCell ref="I76:J76"/>
    <mergeCell ref="K76:L76"/>
    <mergeCell ref="M76:N76"/>
    <mergeCell ref="B73:B74"/>
    <mergeCell ref="C73:G74"/>
    <mergeCell ref="H73:H74"/>
    <mergeCell ref="I73:J74"/>
    <mergeCell ref="K73:L74"/>
    <mergeCell ref="M73:N74"/>
    <mergeCell ref="C71:G71"/>
    <mergeCell ref="I71:J71"/>
    <mergeCell ref="K71:L71"/>
    <mergeCell ref="M71:N71"/>
    <mergeCell ref="C72:G72"/>
    <mergeCell ref="I72:J72"/>
    <mergeCell ref="K72:L72"/>
    <mergeCell ref="M72:N72"/>
    <mergeCell ref="C69:G69"/>
    <mergeCell ref="I69:J69"/>
    <mergeCell ref="K69:L69"/>
    <mergeCell ref="M69:N69"/>
    <mergeCell ref="C70:G70"/>
    <mergeCell ref="I70:J70"/>
    <mergeCell ref="K70:L70"/>
    <mergeCell ref="M70:N70"/>
    <mergeCell ref="C67:G67"/>
    <mergeCell ref="I67:J67"/>
    <mergeCell ref="K67:L67"/>
    <mergeCell ref="M67:N67"/>
    <mergeCell ref="C68:G68"/>
    <mergeCell ref="I68:J68"/>
    <mergeCell ref="K68:L68"/>
    <mergeCell ref="M68:N68"/>
    <mergeCell ref="B64:B66"/>
    <mergeCell ref="C64:G66"/>
    <mergeCell ref="H64:H66"/>
    <mergeCell ref="I64:J66"/>
    <mergeCell ref="K64:L66"/>
    <mergeCell ref="M64:N66"/>
    <mergeCell ref="B60:N61"/>
    <mergeCell ref="B62:G62"/>
    <mergeCell ref="I62:J62"/>
    <mergeCell ref="K62:L62"/>
    <mergeCell ref="M62:N62"/>
    <mergeCell ref="B63:N63"/>
    <mergeCell ref="K58:L58"/>
    <mergeCell ref="M58:N58"/>
    <mergeCell ref="B59:G59"/>
    <mergeCell ref="I59:J59"/>
    <mergeCell ref="K59:L59"/>
    <mergeCell ref="M59:N59"/>
    <mergeCell ref="M52:N52"/>
    <mergeCell ref="B53:N54"/>
    <mergeCell ref="B55:G55"/>
    <mergeCell ref="H55:H59"/>
    <mergeCell ref="I55:N55"/>
    <mergeCell ref="B56:G56"/>
    <mergeCell ref="I56:N57"/>
    <mergeCell ref="B57:G57"/>
    <mergeCell ref="B58:G58"/>
    <mergeCell ref="I58:J58"/>
    <mergeCell ref="B46:C48"/>
    <mergeCell ref="D46:H48"/>
    <mergeCell ref="I46:N48"/>
    <mergeCell ref="B49:C50"/>
    <mergeCell ref="D49:H50"/>
    <mergeCell ref="I49:N50"/>
    <mergeCell ref="B42:B44"/>
    <mergeCell ref="C42:H44"/>
    <mergeCell ref="I42:N44"/>
    <mergeCell ref="B45:C45"/>
    <mergeCell ref="D45:H45"/>
    <mergeCell ref="I45:N45"/>
    <mergeCell ref="C38:G38"/>
    <mergeCell ref="I38:N38"/>
    <mergeCell ref="B39:N39"/>
    <mergeCell ref="B40:B41"/>
    <mergeCell ref="C40:H41"/>
    <mergeCell ref="I40:N41"/>
    <mergeCell ref="C34:G34"/>
    <mergeCell ref="I34:J34"/>
    <mergeCell ref="K34:L34"/>
    <mergeCell ref="M34:N34"/>
    <mergeCell ref="B35:B37"/>
    <mergeCell ref="C35:G37"/>
    <mergeCell ref="H35:H37"/>
    <mergeCell ref="I35:N37"/>
    <mergeCell ref="M29:N30"/>
    <mergeCell ref="B31:B33"/>
    <mergeCell ref="C31:G33"/>
    <mergeCell ref="H31:H33"/>
    <mergeCell ref="I31:J33"/>
    <mergeCell ref="K31:L33"/>
    <mergeCell ref="M31:N33"/>
    <mergeCell ref="C26:G26"/>
    <mergeCell ref="I26:J26"/>
    <mergeCell ref="K26:L26"/>
    <mergeCell ref="M26:N26"/>
    <mergeCell ref="B27:N28"/>
    <mergeCell ref="B29:B30"/>
    <mergeCell ref="C29:G30"/>
    <mergeCell ref="H29:H30"/>
    <mergeCell ref="I29:J30"/>
    <mergeCell ref="K29:L30"/>
    <mergeCell ref="C24:G24"/>
    <mergeCell ref="I24:J24"/>
    <mergeCell ref="K24:L24"/>
    <mergeCell ref="M24:N24"/>
    <mergeCell ref="C25:G25"/>
    <mergeCell ref="I25:J25"/>
    <mergeCell ref="K25:L25"/>
    <mergeCell ref="M25:N25"/>
    <mergeCell ref="B22:B23"/>
    <mergeCell ref="C22:G23"/>
    <mergeCell ref="H22:H23"/>
    <mergeCell ref="I22:J23"/>
    <mergeCell ref="K22:L23"/>
    <mergeCell ref="M22:N23"/>
    <mergeCell ref="C20:G20"/>
    <mergeCell ref="I20:J20"/>
    <mergeCell ref="K20:L20"/>
    <mergeCell ref="M20:N20"/>
    <mergeCell ref="C21:G21"/>
    <mergeCell ref="I21:J21"/>
    <mergeCell ref="K21:L21"/>
    <mergeCell ref="M21:N21"/>
    <mergeCell ref="C18:G18"/>
    <mergeCell ref="I18:J18"/>
    <mergeCell ref="K18:L18"/>
    <mergeCell ref="M18:N18"/>
    <mergeCell ref="C19:G19"/>
    <mergeCell ref="I19:J19"/>
    <mergeCell ref="K19:L19"/>
    <mergeCell ref="M19:N19"/>
    <mergeCell ref="C16:G16"/>
    <mergeCell ref="I16:J16"/>
    <mergeCell ref="K16:L16"/>
    <mergeCell ref="M16:N16"/>
    <mergeCell ref="C17:G17"/>
    <mergeCell ref="I17:J17"/>
    <mergeCell ref="K17:L17"/>
    <mergeCell ref="M17:N17"/>
    <mergeCell ref="B13:B15"/>
    <mergeCell ref="C13:G15"/>
    <mergeCell ref="H13:H15"/>
    <mergeCell ref="I13:J15"/>
    <mergeCell ref="K13:L15"/>
    <mergeCell ref="M13:N15"/>
    <mergeCell ref="B9:N10"/>
    <mergeCell ref="B11:G11"/>
    <mergeCell ref="I11:J11"/>
    <mergeCell ref="K11:L11"/>
    <mergeCell ref="M11:N11"/>
    <mergeCell ref="B12:N12"/>
    <mergeCell ref="K7:L7"/>
    <mergeCell ref="M7:N7"/>
    <mergeCell ref="B8:G8"/>
    <mergeCell ref="I8:J8"/>
    <mergeCell ref="K8:L8"/>
    <mergeCell ref="M8:N8"/>
    <mergeCell ref="M1:N1"/>
    <mergeCell ref="B2:N3"/>
    <mergeCell ref="B4:G4"/>
    <mergeCell ref="H4:H8"/>
    <mergeCell ref="I4:N4"/>
    <mergeCell ref="B5:G5"/>
    <mergeCell ref="I5:N6"/>
    <mergeCell ref="B6:G6"/>
    <mergeCell ref="B7:G7"/>
    <mergeCell ref="I7:J7"/>
  </mergeCells>
  <pageMargins left="0" right="0" top="0" bottom="0" header="0.3" footer="0.3"/>
  <pageSetup orientation="portrait" r:id="rId1"/>
  <rowBreaks count="1" manualBreakCount="1">
    <brk id="50" max="16383" man="1"/>
  </rowBreaks>
  <drawing r:id="rId2"/>
  <legacyDrawing r:id="rId3"/>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7"/>
  <dimension ref="B1:AA310"/>
  <sheetViews>
    <sheetView showGridLines="0" showRowColHeaders="0" workbookViewId="0">
      <selection activeCell="B2" sqref="B2:L5"/>
    </sheetView>
  </sheetViews>
  <sheetFormatPr defaultRowHeight="12.75" x14ac:dyDescent="0.25"/>
  <cols>
    <col min="1" max="1" width="1.7109375" style="53" customWidth="1"/>
    <col min="2" max="2" width="9.140625" style="53" customWidth="1"/>
    <col min="3" max="7" width="9.140625" style="53"/>
    <col min="8" max="9" width="9.140625" style="53" customWidth="1"/>
    <col min="10" max="10" width="9.140625" style="53"/>
    <col min="11" max="12" width="9.140625" style="53" customWidth="1"/>
    <col min="13" max="16384" width="9.140625" style="53"/>
  </cols>
  <sheetData>
    <row r="1" spans="2:27" ht="15" customHeight="1" thickBot="1" x14ac:dyDescent="0.3">
      <c r="L1" s="326">
        <v>2020</v>
      </c>
    </row>
    <row r="2" spans="2:27" ht="9" customHeight="1" x14ac:dyDescent="0.25">
      <c r="B2" s="995" t="s">
        <v>198</v>
      </c>
      <c r="C2" s="996"/>
      <c r="D2" s="996"/>
      <c r="E2" s="996"/>
      <c r="F2" s="996"/>
      <c r="G2" s="996"/>
      <c r="H2" s="996"/>
      <c r="I2" s="996"/>
      <c r="J2" s="996"/>
      <c r="K2" s="996"/>
      <c r="L2" s="997"/>
    </row>
    <row r="3" spans="2:27" ht="15" customHeight="1" x14ac:dyDescent="0.25">
      <c r="B3" s="998"/>
      <c r="C3" s="999"/>
      <c r="D3" s="999"/>
      <c r="E3" s="999"/>
      <c r="F3" s="999"/>
      <c r="G3" s="999"/>
      <c r="H3" s="999"/>
      <c r="I3" s="999"/>
      <c r="J3" s="999"/>
      <c r="K3" s="999"/>
      <c r="L3" s="1000"/>
    </row>
    <row r="4" spans="2:27" ht="15" customHeight="1" x14ac:dyDescent="0.25">
      <c r="B4" s="998"/>
      <c r="C4" s="999"/>
      <c r="D4" s="999"/>
      <c r="E4" s="999"/>
      <c r="F4" s="999"/>
      <c r="G4" s="999"/>
      <c r="H4" s="999"/>
      <c r="I4" s="999"/>
      <c r="J4" s="999"/>
      <c r="K4" s="999"/>
      <c r="L4" s="1000"/>
    </row>
    <row r="5" spans="2:27" ht="15" customHeight="1" thickBot="1" x14ac:dyDescent="0.3">
      <c r="B5" s="1144"/>
      <c r="C5" s="1145"/>
      <c r="D5" s="1145"/>
      <c r="E5" s="1145"/>
      <c r="F5" s="1145"/>
      <c r="G5" s="1145"/>
      <c r="H5" s="1145"/>
      <c r="I5" s="1145"/>
      <c r="J5" s="1145"/>
      <c r="K5" s="1145"/>
      <c r="L5" s="1146"/>
    </row>
    <row r="6" spans="2:27" ht="15" customHeight="1" x14ac:dyDescent="0.25">
      <c r="B6" s="1147" t="s">
        <v>106</v>
      </c>
      <c r="C6" s="1148"/>
      <c r="D6" s="1148"/>
      <c r="E6" s="1148"/>
      <c r="F6" s="1148"/>
      <c r="G6" s="1148"/>
      <c r="H6" s="1003" t="s">
        <v>107</v>
      </c>
      <c r="I6" s="1006" t="s">
        <v>108</v>
      </c>
      <c r="J6" s="1007"/>
      <c r="K6" s="1006" t="s">
        <v>109</v>
      </c>
      <c r="L6" s="1008"/>
    </row>
    <row r="7" spans="2:27" ht="15" customHeight="1" x14ac:dyDescent="0.25">
      <c r="B7" s="1235" t="s">
        <v>199</v>
      </c>
      <c r="C7" s="584"/>
      <c r="D7" s="584"/>
      <c r="E7" s="584"/>
      <c r="F7" s="584"/>
      <c r="G7" s="1236"/>
      <c r="H7" s="1004"/>
      <c r="I7" s="1010" t="s">
        <v>2</v>
      </c>
      <c r="J7" s="1011"/>
      <c r="K7" s="1010"/>
      <c r="L7" s="1016"/>
    </row>
    <row r="8" spans="2:27" ht="15" customHeight="1" x14ac:dyDescent="0.25">
      <c r="B8" s="1009"/>
      <c r="C8" s="584"/>
      <c r="D8" s="584"/>
      <c r="E8" s="584"/>
      <c r="F8" s="584"/>
      <c r="G8" s="1236"/>
      <c r="H8" s="1004"/>
      <c r="I8" s="1012"/>
      <c r="J8" s="1013"/>
      <c r="K8" s="1012"/>
      <c r="L8" s="1017"/>
    </row>
    <row r="9" spans="2:27" ht="15" customHeight="1" x14ac:dyDescent="0.25">
      <c r="B9" s="1009" t="s">
        <v>200</v>
      </c>
      <c r="C9" s="584"/>
      <c r="D9" s="584"/>
      <c r="E9" s="584"/>
      <c r="F9" s="584"/>
      <c r="G9" s="584"/>
      <c r="H9" s="1004"/>
      <c r="I9" s="1012"/>
      <c r="J9" s="1013"/>
      <c r="K9" s="1012"/>
      <c r="L9" s="1017"/>
    </row>
    <row r="10" spans="2:27" ht="15" customHeight="1" x14ac:dyDescent="0.25">
      <c r="B10" s="1237" t="s">
        <v>201</v>
      </c>
      <c r="C10" s="1238"/>
      <c r="D10" s="1238"/>
      <c r="E10" s="1238"/>
      <c r="F10" s="1238"/>
      <c r="G10" s="1239"/>
      <c r="H10" s="1004"/>
      <c r="I10" s="1228"/>
      <c r="J10" s="1228"/>
      <c r="K10" s="1228"/>
      <c r="L10" s="1229"/>
    </row>
    <row r="11" spans="2:27" ht="15" customHeight="1" thickBot="1" x14ac:dyDescent="0.3">
      <c r="B11" s="1230" t="s">
        <v>202</v>
      </c>
      <c r="C11" s="1231"/>
      <c r="D11" s="1231"/>
      <c r="E11" s="1231"/>
      <c r="F11" s="1231"/>
      <c r="G11" s="1232"/>
      <c r="H11" s="1005"/>
      <c r="I11" s="1233"/>
      <c r="J11" s="1233"/>
      <c r="K11" s="1233"/>
      <c r="L11" s="1234"/>
    </row>
    <row r="12" spans="2:27" ht="15" customHeight="1" x14ac:dyDescent="0.25">
      <c r="B12" s="975" t="s">
        <v>203</v>
      </c>
      <c r="C12" s="976"/>
      <c r="D12" s="976"/>
      <c r="E12" s="976"/>
      <c r="F12" s="976"/>
      <c r="G12" s="976"/>
      <c r="H12" s="976"/>
      <c r="I12" s="976"/>
      <c r="J12" s="976"/>
      <c r="K12" s="976"/>
      <c r="L12" s="977"/>
      <c r="W12"/>
      <c r="X12"/>
      <c r="Y12"/>
      <c r="Z12"/>
      <c r="AA12"/>
    </row>
    <row r="13" spans="2:27" ht="12" customHeight="1" x14ac:dyDescent="0.25">
      <c r="B13" s="978"/>
      <c r="C13" s="979"/>
      <c r="D13" s="979"/>
      <c r="E13" s="979"/>
      <c r="F13" s="979"/>
      <c r="G13" s="979"/>
      <c r="H13" s="979"/>
      <c r="I13" s="979"/>
      <c r="J13" s="979"/>
      <c r="K13" s="979"/>
      <c r="L13" s="980"/>
      <c r="W13"/>
      <c r="X13"/>
      <c r="Y13"/>
      <c r="Z13"/>
      <c r="AA13"/>
    </row>
    <row r="14" spans="2:27" ht="15" customHeight="1" thickBot="1" x14ac:dyDescent="0.3">
      <c r="B14" s="1240" t="s">
        <v>169</v>
      </c>
      <c r="C14" s="1241"/>
      <c r="D14" s="1241"/>
      <c r="E14" s="1241"/>
      <c r="F14" s="1241"/>
      <c r="G14" s="1242"/>
      <c r="H14" s="268" t="s">
        <v>107</v>
      </c>
      <c r="I14" s="984">
        <v>12</v>
      </c>
      <c r="J14" s="984"/>
      <c r="K14" s="984">
        <v>12</v>
      </c>
      <c r="L14" s="985"/>
      <c r="W14"/>
      <c r="X14"/>
      <c r="Y14"/>
      <c r="Z14"/>
      <c r="AA14"/>
    </row>
    <row r="15" spans="2:27" ht="15" customHeight="1" thickBot="1" x14ac:dyDescent="0.3">
      <c r="B15" s="986" t="s">
        <v>204</v>
      </c>
      <c r="C15" s="987"/>
      <c r="D15" s="987"/>
      <c r="E15" s="987"/>
      <c r="F15" s="987"/>
      <c r="G15" s="987"/>
      <c r="H15" s="987"/>
      <c r="I15" s="987"/>
      <c r="J15" s="987"/>
      <c r="K15" s="987"/>
      <c r="L15" s="988"/>
      <c r="W15"/>
      <c r="X15"/>
      <c r="Y15"/>
      <c r="Z15"/>
      <c r="AA15"/>
    </row>
    <row r="16" spans="2:27" ht="15" customHeight="1" x14ac:dyDescent="0.25">
      <c r="B16" s="254" t="s">
        <v>115</v>
      </c>
      <c r="C16" s="1243" t="s">
        <v>205</v>
      </c>
      <c r="D16" s="1243"/>
      <c r="E16" s="1243"/>
      <c r="F16" s="1243"/>
      <c r="G16" s="1243"/>
      <c r="H16" s="269" t="s">
        <v>107</v>
      </c>
      <c r="I16" s="992">
        <v>0</v>
      </c>
      <c r="J16" s="992"/>
      <c r="K16" s="993">
        <v>0</v>
      </c>
      <c r="L16" s="994"/>
    </row>
    <row r="17" spans="2:24" ht="15" x14ac:dyDescent="0.25">
      <c r="B17" s="255" t="s">
        <v>116</v>
      </c>
      <c r="C17" s="1171" t="s">
        <v>206</v>
      </c>
      <c r="D17" s="1171"/>
      <c r="E17" s="1171"/>
      <c r="F17" s="1171"/>
      <c r="G17" s="1171"/>
      <c r="H17" s="262" t="s">
        <v>171</v>
      </c>
      <c r="I17" s="1025">
        <v>0</v>
      </c>
      <c r="J17" s="1025"/>
      <c r="K17" s="1025">
        <v>0</v>
      </c>
      <c r="L17" s="1026"/>
      <c r="M17" s="53" t="s">
        <v>2</v>
      </c>
      <c r="N17"/>
      <c r="O17"/>
      <c r="P17"/>
      <c r="Q17"/>
      <c r="R17"/>
      <c r="S17"/>
      <c r="T17"/>
      <c r="U17"/>
      <c r="V17"/>
      <c r="W17"/>
      <c r="X17"/>
    </row>
    <row r="18" spans="2:24" ht="15" x14ac:dyDescent="0.25">
      <c r="B18" s="255" t="s">
        <v>118</v>
      </c>
      <c r="C18" s="1171" t="s">
        <v>207</v>
      </c>
      <c r="D18" s="1171"/>
      <c r="E18" s="1171"/>
      <c r="F18" s="1171"/>
      <c r="G18" s="1171"/>
      <c r="H18" s="262" t="s">
        <v>173</v>
      </c>
      <c r="I18" s="993">
        <v>0</v>
      </c>
      <c r="J18" s="993"/>
      <c r="K18" s="1025">
        <v>0</v>
      </c>
      <c r="L18" s="1026"/>
      <c r="N18"/>
      <c r="O18"/>
      <c r="P18"/>
      <c r="Q18"/>
      <c r="R18"/>
      <c r="S18"/>
      <c r="T18"/>
      <c r="U18"/>
      <c r="V18"/>
      <c r="W18"/>
      <c r="X18"/>
    </row>
    <row r="19" spans="2:24" x14ac:dyDescent="0.25">
      <c r="B19" s="255" t="s">
        <v>120</v>
      </c>
      <c r="C19" s="1171" t="s">
        <v>208</v>
      </c>
      <c r="D19" s="1171"/>
      <c r="E19" s="1171"/>
      <c r="F19" s="1171"/>
      <c r="G19" s="1171"/>
      <c r="H19" s="262" t="s">
        <v>173</v>
      </c>
      <c r="I19" s="1025">
        <v>0</v>
      </c>
      <c r="J19" s="1025"/>
      <c r="K19" s="1025">
        <v>0</v>
      </c>
      <c r="L19" s="1026"/>
    </row>
    <row r="20" spans="2:24" x14ac:dyDescent="0.25">
      <c r="B20" s="255" t="s">
        <v>122</v>
      </c>
      <c r="C20" s="1171" t="s">
        <v>209</v>
      </c>
      <c r="D20" s="1171"/>
      <c r="E20" s="1171"/>
      <c r="F20" s="1171"/>
      <c r="G20" s="1171"/>
      <c r="H20" s="262" t="s">
        <v>173</v>
      </c>
      <c r="I20" s="1025">
        <v>0</v>
      </c>
      <c r="J20" s="1025"/>
      <c r="K20" s="1025">
        <v>0</v>
      </c>
      <c r="L20" s="1026"/>
    </row>
    <row r="21" spans="2:24" x14ac:dyDescent="0.25">
      <c r="B21" s="255" t="s">
        <v>124</v>
      </c>
      <c r="C21" s="1103" t="s">
        <v>176</v>
      </c>
      <c r="D21" s="1103"/>
      <c r="E21" s="1103"/>
      <c r="F21" s="1103"/>
      <c r="G21" s="1103"/>
      <c r="H21" s="262" t="s">
        <v>173</v>
      </c>
      <c r="I21" s="1025">
        <v>0</v>
      </c>
      <c r="J21" s="1025"/>
      <c r="K21" s="1025">
        <v>0</v>
      </c>
      <c r="L21" s="1026"/>
    </row>
    <row r="22" spans="2:24" x14ac:dyDescent="0.25">
      <c r="B22" s="255" t="s">
        <v>126</v>
      </c>
      <c r="C22" s="1171" t="s">
        <v>210</v>
      </c>
      <c r="D22" s="1171"/>
      <c r="E22" s="1171"/>
      <c r="F22" s="1171"/>
      <c r="G22" s="1171"/>
      <c r="H22" s="262" t="s">
        <v>173</v>
      </c>
      <c r="I22" s="1025">
        <v>0</v>
      </c>
      <c r="J22" s="1025"/>
      <c r="K22" s="1025">
        <v>0</v>
      </c>
      <c r="L22" s="1026"/>
    </row>
    <row r="23" spans="2:24" x14ac:dyDescent="0.25">
      <c r="B23" s="1027" t="s">
        <v>128</v>
      </c>
      <c r="C23" s="1103" t="s">
        <v>211</v>
      </c>
      <c r="D23" s="1103"/>
      <c r="E23" s="1103"/>
      <c r="F23" s="1103"/>
      <c r="G23" s="1103"/>
      <c r="H23" s="1177" t="s">
        <v>173</v>
      </c>
      <c r="I23" s="1035">
        <v>0</v>
      </c>
      <c r="J23" s="1036"/>
      <c r="K23" s="1035">
        <v>0</v>
      </c>
      <c r="L23" s="1039"/>
    </row>
    <row r="24" spans="2:24" x14ac:dyDescent="0.25">
      <c r="B24" s="1173"/>
      <c r="C24" s="1103"/>
      <c r="D24" s="1103"/>
      <c r="E24" s="1103"/>
      <c r="F24" s="1103"/>
      <c r="G24" s="1103"/>
      <c r="H24" s="1175"/>
      <c r="I24" s="1093"/>
      <c r="J24" s="1094"/>
      <c r="K24" s="1093"/>
      <c r="L24" s="1096"/>
    </row>
    <row r="25" spans="2:24" x14ac:dyDescent="0.25">
      <c r="B25" s="1028"/>
      <c r="C25" s="1103"/>
      <c r="D25" s="1103"/>
      <c r="E25" s="1103"/>
      <c r="F25" s="1103"/>
      <c r="G25" s="1103"/>
      <c r="H25" s="1176"/>
      <c r="I25" s="1037"/>
      <c r="J25" s="1038"/>
      <c r="K25" s="1037"/>
      <c r="L25" s="1040"/>
    </row>
    <row r="26" spans="2:24" x14ac:dyDescent="0.25">
      <c r="B26" s="255" t="s">
        <v>130</v>
      </c>
      <c r="C26" s="1171" t="s">
        <v>212</v>
      </c>
      <c r="D26" s="1171"/>
      <c r="E26" s="1171"/>
      <c r="F26" s="1171"/>
      <c r="G26" s="1171"/>
      <c r="H26" s="263" t="s">
        <v>180</v>
      </c>
      <c r="I26" s="1041">
        <f>I16-I17+I18+I19+I20+I21+I22+I23</f>
        <v>0</v>
      </c>
      <c r="J26" s="1041"/>
      <c r="K26" s="1041">
        <f>K16-K17+K18+K19+K20+K21+K22+K23</f>
        <v>0</v>
      </c>
      <c r="L26" s="1042"/>
    </row>
    <row r="27" spans="2:24" x14ac:dyDescent="0.25">
      <c r="B27" s="255" t="s">
        <v>132</v>
      </c>
      <c r="C27" s="1171" t="s">
        <v>181</v>
      </c>
      <c r="D27" s="1171"/>
      <c r="E27" s="1171"/>
      <c r="F27" s="1171"/>
      <c r="G27" s="1171"/>
      <c r="H27" s="262" t="s">
        <v>182</v>
      </c>
      <c r="I27" s="1052">
        <f>I14</f>
        <v>12</v>
      </c>
      <c r="J27" s="1041"/>
      <c r="K27" s="1052">
        <f>K14</f>
        <v>12</v>
      </c>
      <c r="L27" s="1042"/>
    </row>
    <row r="28" spans="2:24" x14ac:dyDescent="0.25">
      <c r="B28" s="256" t="s">
        <v>130</v>
      </c>
      <c r="C28" s="1022" t="s">
        <v>179</v>
      </c>
      <c r="D28" s="1023"/>
      <c r="E28" s="1023"/>
      <c r="F28" s="1023"/>
      <c r="G28" s="1024"/>
      <c r="H28" s="270" t="s">
        <v>180</v>
      </c>
      <c r="I28" s="1053">
        <f>I26/I27</f>
        <v>0</v>
      </c>
      <c r="J28" s="1054"/>
      <c r="K28" s="1053">
        <f>K26/K27</f>
        <v>0</v>
      </c>
      <c r="L28" s="1055"/>
    </row>
    <row r="29" spans="2:24" x14ac:dyDescent="0.25">
      <c r="B29" s="256" t="s">
        <v>135</v>
      </c>
      <c r="C29" s="1244" t="s">
        <v>213</v>
      </c>
      <c r="D29" s="1244"/>
      <c r="E29" s="1244"/>
      <c r="F29" s="1244"/>
      <c r="G29" s="1244"/>
      <c r="H29" s="270" t="s">
        <v>171</v>
      </c>
      <c r="I29" s="1025">
        <v>0</v>
      </c>
      <c r="J29" s="1025"/>
      <c r="K29" s="1025"/>
      <c r="L29" s="1026"/>
    </row>
    <row r="30" spans="2:24" ht="13.5" thickBot="1" x14ac:dyDescent="0.3">
      <c r="B30" s="264" t="s">
        <v>137</v>
      </c>
      <c r="C30" s="1184" t="s">
        <v>214</v>
      </c>
      <c r="D30" s="1184"/>
      <c r="E30" s="1184"/>
      <c r="F30" s="1184"/>
      <c r="G30" s="1184"/>
      <c r="H30" s="265" t="s">
        <v>184</v>
      </c>
      <c r="I30" s="1049">
        <f>+I28-I29</f>
        <v>0</v>
      </c>
      <c r="J30" s="1050"/>
      <c r="K30" s="1050">
        <f>+K28-K29</f>
        <v>0</v>
      </c>
      <c r="L30" s="1051"/>
    </row>
    <row r="31" spans="2:24" x14ac:dyDescent="0.25">
      <c r="B31" s="1056" t="s">
        <v>139</v>
      </c>
      <c r="C31" s="1057"/>
      <c r="D31" s="1057"/>
      <c r="E31" s="1057"/>
      <c r="F31" s="1057"/>
      <c r="G31" s="1057"/>
      <c r="H31" s="1057"/>
      <c r="I31" s="1057"/>
      <c r="J31" s="1057"/>
      <c r="K31" s="1057"/>
      <c r="L31" s="1058"/>
    </row>
    <row r="32" spans="2:24" x14ac:dyDescent="0.25">
      <c r="B32" s="975"/>
      <c r="C32" s="976"/>
      <c r="D32" s="976"/>
      <c r="E32" s="976"/>
      <c r="F32" s="976"/>
      <c r="G32" s="976"/>
      <c r="H32" s="976"/>
      <c r="I32" s="976"/>
      <c r="J32" s="976"/>
      <c r="K32" s="976"/>
      <c r="L32" s="977"/>
    </row>
    <row r="33" spans="2:12" ht="23.25" customHeight="1" thickBot="1" x14ac:dyDescent="0.3">
      <c r="B33" s="1059"/>
      <c r="C33" s="1060"/>
      <c r="D33" s="1060"/>
      <c r="E33" s="1060"/>
      <c r="F33" s="1060"/>
      <c r="G33" s="1060"/>
      <c r="H33" s="1060"/>
      <c r="I33" s="1060"/>
      <c r="J33" s="1060"/>
      <c r="K33" s="1060"/>
      <c r="L33" s="1061"/>
    </row>
    <row r="34" spans="2:12" x14ac:dyDescent="0.25">
      <c r="B34" s="1028" t="s">
        <v>140</v>
      </c>
      <c r="C34" s="1102" t="s">
        <v>215</v>
      </c>
      <c r="D34" s="1102"/>
      <c r="E34" s="1102"/>
      <c r="F34" s="1102"/>
      <c r="G34" s="1102"/>
      <c r="H34" s="1193" t="s">
        <v>107</v>
      </c>
      <c r="I34" s="993">
        <v>0</v>
      </c>
      <c r="J34" s="1037"/>
      <c r="K34" s="993">
        <v>0</v>
      </c>
      <c r="L34" s="994"/>
    </row>
    <row r="35" spans="2:12" x14ac:dyDescent="0.25">
      <c r="B35" s="1062"/>
      <c r="C35" s="1103"/>
      <c r="D35" s="1103"/>
      <c r="E35" s="1103"/>
      <c r="F35" s="1103"/>
      <c r="G35" s="1103"/>
      <c r="H35" s="1180"/>
      <c r="I35" s="1025"/>
      <c r="J35" s="1069"/>
      <c r="K35" s="1025"/>
      <c r="L35" s="1026"/>
    </row>
    <row r="36" spans="2:12" x14ac:dyDescent="0.25">
      <c r="B36" s="1062"/>
      <c r="C36" s="1103"/>
      <c r="D36" s="1103"/>
      <c r="E36" s="1103"/>
      <c r="F36" s="1103"/>
      <c r="G36" s="1103"/>
      <c r="H36" s="1180"/>
      <c r="I36" s="1025"/>
      <c r="J36" s="1069"/>
      <c r="K36" s="1025"/>
      <c r="L36" s="1026"/>
    </row>
    <row r="37" spans="2:12" x14ac:dyDescent="0.25">
      <c r="B37" s="1062" t="s">
        <v>142</v>
      </c>
      <c r="C37" s="1103" t="s">
        <v>143</v>
      </c>
      <c r="D37" s="1103"/>
      <c r="E37" s="1103"/>
      <c r="F37" s="1103"/>
      <c r="G37" s="1103"/>
      <c r="H37" s="1180" t="s">
        <v>187</v>
      </c>
      <c r="I37" s="1070">
        <v>0.75</v>
      </c>
      <c r="J37" s="1071"/>
      <c r="K37" s="1070">
        <v>0.75</v>
      </c>
      <c r="L37" s="1076"/>
    </row>
    <row r="38" spans="2:12" x14ac:dyDescent="0.25">
      <c r="B38" s="1062"/>
      <c r="C38" s="1103"/>
      <c r="D38" s="1103"/>
      <c r="E38" s="1103"/>
      <c r="F38" s="1103"/>
      <c r="G38" s="1103"/>
      <c r="H38" s="1180"/>
      <c r="I38" s="1072"/>
      <c r="J38" s="1073"/>
      <c r="K38" s="1077"/>
      <c r="L38" s="1078"/>
    </row>
    <row r="39" spans="2:12" x14ac:dyDescent="0.25">
      <c r="B39" s="1062"/>
      <c r="C39" s="1103"/>
      <c r="D39" s="1103"/>
      <c r="E39" s="1103"/>
      <c r="F39" s="1103"/>
      <c r="G39" s="1103"/>
      <c r="H39" s="1180"/>
      <c r="I39" s="1074"/>
      <c r="J39" s="1075"/>
      <c r="K39" s="1079"/>
      <c r="L39" s="1080"/>
    </row>
    <row r="40" spans="2:12" x14ac:dyDescent="0.25">
      <c r="B40" s="255" t="s">
        <v>130</v>
      </c>
      <c r="C40" s="1171" t="s">
        <v>216</v>
      </c>
      <c r="D40" s="1171"/>
      <c r="E40" s="1171"/>
      <c r="F40" s="1171"/>
      <c r="G40" s="1171"/>
      <c r="H40" s="266" t="s">
        <v>180</v>
      </c>
      <c r="I40" s="1041">
        <f>I34*I37</f>
        <v>0</v>
      </c>
      <c r="J40" s="1053"/>
      <c r="K40" s="1041">
        <f>K34*K37</f>
        <v>0</v>
      </c>
      <c r="L40" s="1042"/>
    </row>
    <row r="41" spans="2:12" x14ac:dyDescent="0.25">
      <c r="B41" s="1027" t="s">
        <v>145</v>
      </c>
      <c r="C41" s="1029" t="s">
        <v>217</v>
      </c>
      <c r="D41" s="1030"/>
      <c r="E41" s="1030"/>
      <c r="F41" s="1030"/>
      <c r="G41" s="1031"/>
      <c r="H41" s="1206" t="s">
        <v>171</v>
      </c>
      <c r="I41" s="1035">
        <v>0</v>
      </c>
      <c r="J41" s="1036"/>
      <c r="K41" s="1035">
        <v>0</v>
      </c>
      <c r="L41" s="1039"/>
    </row>
    <row r="42" spans="2:12" x14ac:dyDescent="0.25">
      <c r="B42" s="1028"/>
      <c r="C42" s="1032"/>
      <c r="D42" s="1033"/>
      <c r="E42" s="1033"/>
      <c r="F42" s="1033"/>
      <c r="G42" s="1034"/>
      <c r="H42" s="1100"/>
      <c r="I42" s="1037"/>
      <c r="J42" s="1038"/>
      <c r="K42" s="1037"/>
      <c r="L42" s="1040"/>
    </row>
    <row r="43" spans="2:12" ht="13.5" thickBot="1" x14ac:dyDescent="0.3">
      <c r="B43" s="264" t="s">
        <v>147</v>
      </c>
      <c r="C43" s="1194" t="s">
        <v>214</v>
      </c>
      <c r="D43" s="1195"/>
      <c r="E43" s="1195"/>
      <c r="F43" s="1195"/>
      <c r="G43" s="1196"/>
      <c r="H43" s="267" t="s">
        <v>184</v>
      </c>
      <c r="I43" s="1050">
        <f>I40-I41</f>
        <v>0</v>
      </c>
      <c r="J43" s="1081"/>
      <c r="K43" s="1050">
        <f>K40-K41</f>
        <v>0</v>
      </c>
      <c r="L43" s="1051"/>
    </row>
    <row r="44" spans="2:12" ht="15.75" thickBot="1" x14ac:dyDescent="0.3">
      <c r="B44" s="986" t="s">
        <v>149</v>
      </c>
      <c r="C44" s="987"/>
      <c r="D44" s="987"/>
      <c r="E44" s="987"/>
      <c r="F44" s="987"/>
      <c r="G44" s="987"/>
      <c r="H44" s="987"/>
      <c r="I44" s="987"/>
      <c r="J44" s="987"/>
      <c r="K44" s="987"/>
      <c r="L44" s="988"/>
    </row>
    <row r="45" spans="2:12" x14ac:dyDescent="0.25">
      <c r="B45" s="1245" t="s">
        <v>218</v>
      </c>
      <c r="C45" s="1064"/>
      <c r="D45" s="1064"/>
      <c r="E45" s="1064"/>
      <c r="F45" s="1064"/>
      <c r="G45" s="1065"/>
      <c r="H45" s="1247" t="s">
        <v>107</v>
      </c>
      <c r="I45" s="1093">
        <v>0</v>
      </c>
      <c r="J45" s="1094"/>
      <c r="K45" s="1093">
        <v>0</v>
      </c>
      <c r="L45" s="1096"/>
    </row>
    <row r="46" spans="2:12" x14ac:dyDescent="0.25">
      <c r="B46" s="1246"/>
      <c r="C46" s="1067"/>
      <c r="D46" s="1067"/>
      <c r="E46" s="1067"/>
      <c r="F46" s="1067"/>
      <c r="G46" s="1068"/>
      <c r="H46" s="1247"/>
      <c r="I46" s="1093"/>
      <c r="J46" s="1094"/>
      <c r="K46" s="1093"/>
      <c r="L46" s="1096"/>
    </row>
    <row r="47" spans="2:12" x14ac:dyDescent="0.25">
      <c r="B47" s="1248" t="s">
        <v>219</v>
      </c>
      <c r="C47" s="1030"/>
      <c r="D47" s="1030"/>
      <c r="E47" s="1030"/>
      <c r="F47" s="1030"/>
      <c r="G47" s="1031"/>
      <c r="H47" s="1249" t="s">
        <v>107</v>
      </c>
      <c r="I47" s="1035">
        <v>0</v>
      </c>
      <c r="J47" s="1036"/>
      <c r="K47" s="1035">
        <v>0</v>
      </c>
      <c r="L47" s="1039"/>
    </row>
    <row r="48" spans="2:12" ht="13.5" thickBot="1" x14ac:dyDescent="0.3">
      <c r="B48" s="1246"/>
      <c r="C48" s="1067"/>
      <c r="D48" s="1067"/>
      <c r="E48" s="1067"/>
      <c r="F48" s="1067"/>
      <c r="G48" s="1068"/>
      <c r="H48" s="1247"/>
      <c r="I48" s="1093"/>
      <c r="J48" s="1094"/>
      <c r="K48" s="1093"/>
      <c r="L48" s="1096"/>
    </row>
    <row r="49" spans="2:12" x14ac:dyDescent="0.25">
      <c r="B49" s="1250" t="s">
        <v>220</v>
      </c>
      <c r="C49" s="1252" t="s">
        <v>221</v>
      </c>
      <c r="D49" s="1252"/>
      <c r="E49" s="1252"/>
      <c r="F49" s="1252"/>
      <c r="G49" s="1254" t="s">
        <v>154</v>
      </c>
      <c r="H49" s="1254"/>
      <c r="I49" s="1254"/>
      <c r="J49" s="1254"/>
      <c r="K49" s="1254"/>
      <c r="L49" s="1256"/>
    </row>
    <row r="50" spans="2:12" x14ac:dyDescent="0.25">
      <c r="B50" s="1251"/>
      <c r="C50" s="1253"/>
      <c r="D50" s="1253"/>
      <c r="E50" s="1253"/>
      <c r="F50" s="1253"/>
      <c r="G50" s="1255"/>
      <c r="H50" s="1255"/>
      <c r="I50" s="1255"/>
      <c r="J50" s="1255"/>
      <c r="K50" s="1255"/>
      <c r="L50" s="1257"/>
    </row>
    <row r="51" spans="2:12" x14ac:dyDescent="0.25">
      <c r="B51" s="1108" t="s">
        <v>155</v>
      </c>
      <c r="C51" s="1029" t="s">
        <v>222</v>
      </c>
      <c r="D51" s="1030"/>
      <c r="E51" s="1030"/>
      <c r="F51" s="1031"/>
      <c r="G51" s="1103" t="s">
        <v>157</v>
      </c>
      <c r="H51" s="1103"/>
      <c r="I51" s="1103"/>
      <c r="J51" s="1029" t="s">
        <v>223</v>
      </c>
      <c r="K51" s="1030"/>
      <c r="L51" s="1258"/>
    </row>
    <row r="52" spans="2:12" x14ac:dyDescent="0.25">
      <c r="B52" s="1108"/>
      <c r="C52" s="1066"/>
      <c r="D52" s="1067"/>
      <c r="E52" s="1067"/>
      <c r="F52" s="1068"/>
      <c r="G52" s="1103"/>
      <c r="H52" s="1103"/>
      <c r="I52" s="1103"/>
      <c r="J52" s="1066"/>
      <c r="K52" s="1067"/>
      <c r="L52" s="1259"/>
    </row>
    <row r="53" spans="2:12" x14ac:dyDescent="0.25">
      <c r="B53" s="1108"/>
      <c r="C53" s="1032"/>
      <c r="D53" s="1033"/>
      <c r="E53" s="1033"/>
      <c r="F53" s="1034"/>
      <c r="G53" s="1103"/>
      <c r="H53" s="1103"/>
      <c r="I53" s="1103"/>
      <c r="J53" s="1066"/>
      <c r="K53" s="1067"/>
      <c r="L53" s="1259"/>
    </row>
    <row r="54" spans="2:12" x14ac:dyDescent="0.25">
      <c r="B54" s="1108" t="s">
        <v>158</v>
      </c>
      <c r="C54" s="1029" t="s">
        <v>224</v>
      </c>
      <c r="D54" s="1030"/>
      <c r="E54" s="1030"/>
      <c r="F54" s="1031"/>
      <c r="G54" s="1103" t="s">
        <v>160</v>
      </c>
      <c r="H54" s="1103"/>
      <c r="I54" s="1103"/>
      <c r="J54" s="1066"/>
      <c r="K54" s="1067"/>
      <c r="L54" s="1259"/>
    </row>
    <row r="55" spans="2:12" x14ac:dyDescent="0.25">
      <c r="B55" s="1108"/>
      <c r="C55" s="1066"/>
      <c r="D55" s="1067"/>
      <c r="E55" s="1067"/>
      <c r="F55" s="1068"/>
      <c r="G55" s="1103"/>
      <c r="H55" s="1103"/>
      <c r="I55" s="1103"/>
      <c r="J55" s="1066"/>
      <c r="K55" s="1067"/>
      <c r="L55" s="1259"/>
    </row>
    <row r="56" spans="2:12" x14ac:dyDescent="0.25">
      <c r="B56" s="1262"/>
      <c r="C56" s="1066"/>
      <c r="D56" s="1067"/>
      <c r="E56" s="1067"/>
      <c r="F56" s="1068"/>
      <c r="G56" s="1244"/>
      <c r="H56" s="1244"/>
      <c r="I56" s="1244"/>
      <c r="J56" s="1066"/>
      <c r="K56" s="1067"/>
      <c r="L56" s="1259"/>
    </row>
    <row r="57" spans="2:12" ht="13.5" thickBot="1" x14ac:dyDescent="0.3">
      <c r="B57" s="1263"/>
      <c r="C57" s="1260"/>
      <c r="D57" s="1221"/>
      <c r="E57" s="1221"/>
      <c r="F57" s="1222"/>
      <c r="G57" s="1111"/>
      <c r="H57" s="1111"/>
      <c r="I57" s="1111"/>
      <c r="J57" s="1260"/>
      <c r="K57" s="1221"/>
      <c r="L57" s="1261"/>
    </row>
    <row r="59" spans="2:12" ht="13.5" thickBot="1" x14ac:dyDescent="0.3">
      <c r="L59" s="65">
        <v>2018</v>
      </c>
    </row>
    <row r="60" spans="2:12" x14ac:dyDescent="0.25">
      <c r="B60" s="995" t="s">
        <v>198</v>
      </c>
      <c r="C60" s="996"/>
      <c r="D60" s="996"/>
      <c r="E60" s="996"/>
      <c r="F60" s="996"/>
      <c r="G60" s="996"/>
      <c r="H60" s="996"/>
      <c r="I60" s="996"/>
      <c r="J60" s="996"/>
      <c r="K60" s="996"/>
      <c r="L60" s="997"/>
    </row>
    <row r="61" spans="2:12" x14ac:dyDescent="0.25">
      <c r="B61" s="998"/>
      <c r="C61" s="999"/>
      <c r="D61" s="999"/>
      <c r="E61" s="999"/>
      <c r="F61" s="999"/>
      <c r="G61" s="999"/>
      <c r="H61" s="999"/>
      <c r="I61" s="999"/>
      <c r="J61" s="999"/>
      <c r="K61" s="999"/>
      <c r="L61" s="1000"/>
    </row>
    <row r="62" spans="2:12" x14ac:dyDescent="0.25">
      <c r="B62" s="998"/>
      <c r="C62" s="999"/>
      <c r="D62" s="999"/>
      <c r="E62" s="999"/>
      <c r="F62" s="999"/>
      <c r="G62" s="999"/>
      <c r="H62" s="999"/>
      <c r="I62" s="999"/>
      <c r="J62" s="999"/>
      <c r="K62" s="999"/>
      <c r="L62" s="1000"/>
    </row>
    <row r="63" spans="2:12" ht="18" customHeight="1" thickBot="1" x14ac:dyDescent="0.3">
      <c r="B63" s="1144"/>
      <c r="C63" s="1145"/>
      <c r="D63" s="1145"/>
      <c r="E63" s="1145"/>
      <c r="F63" s="1145"/>
      <c r="G63" s="1145"/>
      <c r="H63" s="1145"/>
      <c r="I63" s="1145"/>
      <c r="J63" s="1145"/>
      <c r="K63" s="1145"/>
      <c r="L63" s="1146"/>
    </row>
    <row r="64" spans="2:12" ht="15" x14ac:dyDescent="0.25">
      <c r="B64" s="1147" t="s">
        <v>106</v>
      </c>
      <c r="C64" s="1148"/>
      <c r="D64" s="1148"/>
      <c r="E64" s="1148"/>
      <c r="F64" s="1148"/>
      <c r="G64" s="1148"/>
      <c r="H64" s="1003" t="s">
        <v>107</v>
      </c>
      <c r="I64" s="1006" t="s">
        <v>108</v>
      </c>
      <c r="J64" s="1007"/>
      <c r="K64" s="1006" t="s">
        <v>109</v>
      </c>
      <c r="L64" s="1008"/>
    </row>
    <row r="65" spans="2:12" x14ac:dyDescent="0.25">
      <c r="B65" s="1235" t="s">
        <v>199</v>
      </c>
      <c r="C65" s="584"/>
      <c r="D65" s="584"/>
      <c r="E65" s="584"/>
      <c r="F65" s="584"/>
      <c r="G65" s="1236"/>
      <c r="H65" s="1004"/>
      <c r="I65" s="1010"/>
      <c r="J65" s="1011"/>
      <c r="K65" s="1010"/>
      <c r="L65" s="1016"/>
    </row>
    <row r="66" spans="2:12" x14ac:dyDescent="0.25">
      <c r="B66" s="1009"/>
      <c r="C66" s="584"/>
      <c r="D66" s="584"/>
      <c r="E66" s="584"/>
      <c r="F66" s="584"/>
      <c r="G66" s="1236"/>
      <c r="H66" s="1004"/>
      <c r="I66" s="1012"/>
      <c r="J66" s="1013"/>
      <c r="K66" s="1012"/>
      <c r="L66" s="1017"/>
    </row>
    <row r="67" spans="2:12" ht="17.25" customHeight="1" x14ac:dyDescent="0.25">
      <c r="B67" s="1009" t="s">
        <v>200</v>
      </c>
      <c r="C67" s="584"/>
      <c r="D67" s="584"/>
      <c r="E67" s="584"/>
      <c r="F67" s="584"/>
      <c r="G67" s="584"/>
      <c r="H67" s="1004"/>
      <c r="I67" s="1012"/>
      <c r="J67" s="1013"/>
      <c r="K67" s="1012"/>
      <c r="L67" s="1017"/>
    </row>
    <row r="68" spans="2:12" x14ac:dyDescent="0.25">
      <c r="B68" s="1237" t="s">
        <v>201</v>
      </c>
      <c r="C68" s="1238"/>
      <c r="D68" s="1238"/>
      <c r="E68" s="1238"/>
      <c r="F68" s="1238"/>
      <c r="G68" s="1239"/>
      <c r="H68" s="1004"/>
      <c r="I68" s="1228"/>
      <c r="J68" s="1228"/>
      <c r="K68" s="1228"/>
      <c r="L68" s="1229"/>
    </row>
    <row r="69" spans="2:12" ht="13.5" thickBot="1" x14ac:dyDescent="0.3">
      <c r="B69" s="1230" t="s">
        <v>202</v>
      </c>
      <c r="C69" s="1231"/>
      <c r="D69" s="1231"/>
      <c r="E69" s="1231"/>
      <c r="F69" s="1231"/>
      <c r="G69" s="1232"/>
      <c r="H69" s="1005"/>
      <c r="I69" s="1233"/>
      <c r="J69" s="1233"/>
      <c r="K69" s="1233"/>
      <c r="L69" s="1234"/>
    </row>
    <row r="70" spans="2:12" x14ac:dyDescent="0.25">
      <c r="B70" s="975" t="s">
        <v>203</v>
      </c>
      <c r="C70" s="976"/>
      <c r="D70" s="976"/>
      <c r="E70" s="976"/>
      <c r="F70" s="976"/>
      <c r="G70" s="976"/>
      <c r="H70" s="976"/>
      <c r="I70" s="976"/>
      <c r="J70" s="976"/>
      <c r="K70" s="976"/>
      <c r="L70" s="977"/>
    </row>
    <row r="71" spans="2:12" ht="17.25" customHeight="1" x14ac:dyDescent="0.25">
      <c r="B71" s="978"/>
      <c r="C71" s="979"/>
      <c r="D71" s="979"/>
      <c r="E71" s="979"/>
      <c r="F71" s="979"/>
      <c r="G71" s="979"/>
      <c r="H71" s="979"/>
      <c r="I71" s="979"/>
      <c r="J71" s="979"/>
      <c r="K71" s="979"/>
      <c r="L71" s="980"/>
    </row>
    <row r="72" spans="2:12" ht="13.5" thickBot="1" x14ac:dyDescent="0.3">
      <c r="B72" s="1240" t="s">
        <v>169</v>
      </c>
      <c r="C72" s="1241"/>
      <c r="D72" s="1241"/>
      <c r="E72" s="1241"/>
      <c r="F72" s="1241"/>
      <c r="G72" s="1242"/>
      <c r="H72" s="268" t="s">
        <v>107</v>
      </c>
      <c r="I72" s="984">
        <v>12</v>
      </c>
      <c r="J72" s="984"/>
      <c r="K72" s="984">
        <v>12</v>
      </c>
      <c r="L72" s="985"/>
    </row>
    <row r="73" spans="2:12" ht="15.75" thickBot="1" x14ac:dyDescent="0.3">
      <c r="B73" s="986" t="s">
        <v>204</v>
      </c>
      <c r="C73" s="987"/>
      <c r="D73" s="987"/>
      <c r="E73" s="987"/>
      <c r="F73" s="987"/>
      <c r="G73" s="987"/>
      <c r="H73" s="987"/>
      <c r="I73" s="987"/>
      <c r="J73" s="987"/>
      <c r="K73" s="987"/>
      <c r="L73" s="988"/>
    </row>
    <row r="74" spans="2:12" x14ac:dyDescent="0.25">
      <c r="B74" s="254" t="s">
        <v>115</v>
      </c>
      <c r="C74" s="1243" t="s">
        <v>205</v>
      </c>
      <c r="D74" s="1243"/>
      <c r="E74" s="1243"/>
      <c r="F74" s="1243"/>
      <c r="G74" s="1243"/>
      <c r="H74" s="269" t="s">
        <v>107</v>
      </c>
      <c r="I74" s="992">
        <v>0</v>
      </c>
      <c r="J74" s="992"/>
      <c r="K74" s="993">
        <v>0</v>
      </c>
      <c r="L74" s="994"/>
    </row>
    <row r="75" spans="2:12" x14ac:dyDescent="0.25">
      <c r="B75" s="255" t="s">
        <v>116</v>
      </c>
      <c r="C75" s="1171" t="s">
        <v>206</v>
      </c>
      <c r="D75" s="1171"/>
      <c r="E75" s="1171"/>
      <c r="F75" s="1171"/>
      <c r="G75" s="1171"/>
      <c r="H75" s="262" t="s">
        <v>171</v>
      </c>
      <c r="I75" s="1025">
        <v>0</v>
      </c>
      <c r="J75" s="1025"/>
      <c r="K75" s="1025">
        <v>0</v>
      </c>
      <c r="L75" s="1026"/>
    </row>
    <row r="76" spans="2:12" x14ac:dyDescent="0.25">
      <c r="B76" s="255" t="s">
        <v>118</v>
      </c>
      <c r="C76" s="1171" t="s">
        <v>207</v>
      </c>
      <c r="D76" s="1171"/>
      <c r="E76" s="1171"/>
      <c r="F76" s="1171"/>
      <c r="G76" s="1171"/>
      <c r="H76" s="262" t="s">
        <v>173</v>
      </c>
      <c r="I76" s="993">
        <v>0</v>
      </c>
      <c r="J76" s="993"/>
      <c r="K76" s="1025">
        <v>0</v>
      </c>
      <c r="L76" s="1026"/>
    </row>
    <row r="77" spans="2:12" x14ac:dyDescent="0.25">
      <c r="B77" s="255" t="s">
        <v>120</v>
      </c>
      <c r="C77" s="1171" t="s">
        <v>208</v>
      </c>
      <c r="D77" s="1171"/>
      <c r="E77" s="1171"/>
      <c r="F77" s="1171"/>
      <c r="G77" s="1171"/>
      <c r="H77" s="262" t="s">
        <v>173</v>
      </c>
      <c r="I77" s="1025">
        <v>0</v>
      </c>
      <c r="J77" s="1025"/>
      <c r="K77" s="1025">
        <v>0</v>
      </c>
      <c r="L77" s="1026"/>
    </row>
    <row r="78" spans="2:12" x14ac:dyDescent="0.25">
      <c r="B78" s="255" t="s">
        <v>122</v>
      </c>
      <c r="C78" s="1171" t="s">
        <v>209</v>
      </c>
      <c r="D78" s="1171"/>
      <c r="E78" s="1171"/>
      <c r="F78" s="1171"/>
      <c r="G78" s="1171"/>
      <c r="H78" s="262" t="s">
        <v>173</v>
      </c>
      <c r="I78" s="1025">
        <v>0</v>
      </c>
      <c r="J78" s="1025"/>
      <c r="K78" s="1025">
        <v>0</v>
      </c>
      <c r="L78" s="1026"/>
    </row>
    <row r="79" spans="2:12" x14ac:dyDescent="0.25">
      <c r="B79" s="255" t="s">
        <v>124</v>
      </c>
      <c r="C79" s="1103" t="s">
        <v>176</v>
      </c>
      <c r="D79" s="1103"/>
      <c r="E79" s="1103"/>
      <c r="F79" s="1103"/>
      <c r="G79" s="1103"/>
      <c r="H79" s="262" t="s">
        <v>173</v>
      </c>
      <c r="I79" s="1025">
        <v>0</v>
      </c>
      <c r="J79" s="1025"/>
      <c r="K79" s="1025">
        <v>0</v>
      </c>
      <c r="L79" s="1026"/>
    </row>
    <row r="80" spans="2:12" x14ac:dyDescent="0.25">
      <c r="B80" s="255" t="s">
        <v>126</v>
      </c>
      <c r="C80" s="1171" t="s">
        <v>210</v>
      </c>
      <c r="D80" s="1171"/>
      <c r="E80" s="1171"/>
      <c r="F80" s="1171"/>
      <c r="G80" s="1171"/>
      <c r="H80" s="262" t="s">
        <v>173</v>
      </c>
      <c r="I80" s="1025">
        <v>0</v>
      </c>
      <c r="J80" s="1025"/>
      <c r="K80" s="1025">
        <v>0</v>
      </c>
      <c r="L80" s="1026"/>
    </row>
    <row r="81" spans="2:12" x14ac:dyDescent="0.25">
      <c r="B81" s="1027" t="s">
        <v>128</v>
      </c>
      <c r="C81" s="1103" t="s">
        <v>211</v>
      </c>
      <c r="D81" s="1103"/>
      <c r="E81" s="1103"/>
      <c r="F81" s="1103"/>
      <c r="G81" s="1103"/>
      <c r="H81" s="1177" t="s">
        <v>173</v>
      </c>
      <c r="I81" s="1035">
        <v>0</v>
      </c>
      <c r="J81" s="1036"/>
      <c r="K81" s="1035">
        <v>0</v>
      </c>
      <c r="L81" s="1039"/>
    </row>
    <row r="82" spans="2:12" x14ac:dyDescent="0.25">
      <c r="B82" s="1173"/>
      <c r="C82" s="1103"/>
      <c r="D82" s="1103"/>
      <c r="E82" s="1103"/>
      <c r="F82" s="1103"/>
      <c r="G82" s="1103"/>
      <c r="H82" s="1175"/>
      <c r="I82" s="1093"/>
      <c r="J82" s="1094"/>
      <c r="K82" s="1093"/>
      <c r="L82" s="1096"/>
    </row>
    <row r="83" spans="2:12" x14ac:dyDescent="0.25">
      <c r="B83" s="1028"/>
      <c r="C83" s="1103"/>
      <c r="D83" s="1103"/>
      <c r="E83" s="1103"/>
      <c r="F83" s="1103"/>
      <c r="G83" s="1103"/>
      <c r="H83" s="1176"/>
      <c r="I83" s="1037"/>
      <c r="J83" s="1038"/>
      <c r="K83" s="1037"/>
      <c r="L83" s="1040"/>
    </row>
    <row r="84" spans="2:12" x14ac:dyDescent="0.25">
      <c r="B84" s="255" t="s">
        <v>130</v>
      </c>
      <c r="C84" s="1171" t="s">
        <v>212</v>
      </c>
      <c r="D84" s="1171"/>
      <c r="E84" s="1171"/>
      <c r="F84" s="1171"/>
      <c r="G84" s="1171"/>
      <c r="H84" s="263" t="s">
        <v>180</v>
      </c>
      <c r="I84" s="1041">
        <f>I74-I75+I76+I77+I78+I79+I80+I81</f>
        <v>0</v>
      </c>
      <c r="J84" s="1041"/>
      <c r="K84" s="1041">
        <f>K74-K75+K76+K77+K78+K79+K80+K81</f>
        <v>0</v>
      </c>
      <c r="L84" s="1042"/>
    </row>
    <row r="85" spans="2:12" x14ac:dyDescent="0.25">
      <c r="B85" s="255" t="s">
        <v>132</v>
      </c>
      <c r="C85" s="1171" t="s">
        <v>181</v>
      </c>
      <c r="D85" s="1171"/>
      <c r="E85" s="1171"/>
      <c r="F85" s="1171"/>
      <c r="G85" s="1171"/>
      <c r="H85" s="262" t="s">
        <v>182</v>
      </c>
      <c r="I85" s="1052">
        <f>I72</f>
        <v>12</v>
      </c>
      <c r="J85" s="1041"/>
      <c r="K85" s="1052">
        <f>K72</f>
        <v>12</v>
      </c>
      <c r="L85" s="1042"/>
    </row>
    <row r="86" spans="2:12" x14ac:dyDescent="0.25">
      <c r="B86" s="256" t="s">
        <v>130</v>
      </c>
      <c r="C86" s="1022" t="s">
        <v>179</v>
      </c>
      <c r="D86" s="1023"/>
      <c r="E86" s="1023"/>
      <c r="F86" s="1023"/>
      <c r="G86" s="1024"/>
      <c r="H86" s="270" t="s">
        <v>180</v>
      </c>
      <c r="I86" s="1053">
        <f>I84/I85</f>
        <v>0</v>
      </c>
      <c r="J86" s="1054"/>
      <c r="K86" s="1053">
        <f>K84/K85</f>
        <v>0</v>
      </c>
      <c r="L86" s="1055"/>
    </row>
    <row r="87" spans="2:12" x14ac:dyDescent="0.25">
      <c r="B87" s="256" t="s">
        <v>135</v>
      </c>
      <c r="C87" s="1244" t="s">
        <v>213</v>
      </c>
      <c r="D87" s="1244"/>
      <c r="E87" s="1244"/>
      <c r="F87" s="1244"/>
      <c r="G87" s="1244"/>
      <c r="H87" s="270" t="s">
        <v>171</v>
      </c>
      <c r="I87" s="1025">
        <v>0</v>
      </c>
      <c r="J87" s="1025"/>
      <c r="K87" s="1025">
        <v>0</v>
      </c>
      <c r="L87" s="1026"/>
    </row>
    <row r="88" spans="2:12" ht="13.5" thickBot="1" x14ac:dyDescent="0.3">
      <c r="B88" s="264" t="s">
        <v>137</v>
      </c>
      <c r="C88" s="1184" t="s">
        <v>214</v>
      </c>
      <c r="D88" s="1184"/>
      <c r="E88" s="1184"/>
      <c r="F88" s="1184"/>
      <c r="G88" s="1184"/>
      <c r="H88" s="265" t="s">
        <v>184</v>
      </c>
      <c r="I88" s="1049">
        <f>+I86-I87</f>
        <v>0</v>
      </c>
      <c r="J88" s="1050"/>
      <c r="K88" s="1050">
        <f>+K86-K87</f>
        <v>0</v>
      </c>
      <c r="L88" s="1051"/>
    </row>
    <row r="89" spans="2:12" x14ac:dyDescent="0.25">
      <c r="B89" s="1056" t="s">
        <v>139</v>
      </c>
      <c r="C89" s="1057"/>
      <c r="D89" s="1057"/>
      <c r="E89" s="1057"/>
      <c r="F89" s="1057"/>
      <c r="G89" s="1057"/>
      <c r="H89" s="1057"/>
      <c r="I89" s="1057"/>
      <c r="J89" s="1057"/>
      <c r="K89" s="1057"/>
      <c r="L89" s="1058"/>
    </row>
    <row r="90" spans="2:12" x14ac:dyDescent="0.25">
      <c r="B90" s="975"/>
      <c r="C90" s="976"/>
      <c r="D90" s="976"/>
      <c r="E90" s="976"/>
      <c r="F90" s="976"/>
      <c r="G90" s="976"/>
      <c r="H90" s="976"/>
      <c r="I90" s="976"/>
      <c r="J90" s="976"/>
      <c r="K90" s="976"/>
      <c r="L90" s="977"/>
    </row>
    <row r="91" spans="2:12" ht="21" customHeight="1" thickBot="1" x14ac:dyDescent="0.3">
      <c r="B91" s="1059"/>
      <c r="C91" s="1060"/>
      <c r="D91" s="1060"/>
      <c r="E91" s="1060"/>
      <c r="F91" s="1060"/>
      <c r="G91" s="1060"/>
      <c r="H91" s="1060"/>
      <c r="I91" s="1060"/>
      <c r="J91" s="1060"/>
      <c r="K91" s="1060"/>
      <c r="L91" s="1061"/>
    </row>
    <row r="92" spans="2:12" x14ac:dyDescent="0.25">
      <c r="B92" s="1028" t="s">
        <v>140</v>
      </c>
      <c r="C92" s="1102" t="s">
        <v>215</v>
      </c>
      <c r="D92" s="1102"/>
      <c r="E92" s="1102"/>
      <c r="F92" s="1102"/>
      <c r="G92" s="1102"/>
      <c r="H92" s="1193" t="s">
        <v>107</v>
      </c>
      <c r="I92" s="993">
        <v>0</v>
      </c>
      <c r="J92" s="1037"/>
      <c r="K92" s="993">
        <v>0</v>
      </c>
      <c r="L92" s="994"/>
    </row>
    <row r="93" spans="2:12" x14ac:dyDescent="0.25">
      <c r="B93" s="1062"/>
      <c r="C93" s="1103"/>
      <c r="D93" s="1103"/>
      <c r="E93" s="1103"/>
      <c r="F93" s="1103"/>
      <c r="G93" s="1103"/>
      <c r="H93" s="1180"/>
      <c r="I93" s="1025"/>
      <c r="J93" s="1069"/>
      <c r="K93" s="1025"/>
      <c r="L93" s="1026"/>
    </row>
    <row r="94" spans="2:12" x14ac:dyDescent="0.25">
      <c r="B94" s="1062"/>
      <c r="C94" s="1103"/>
      <c r="D94" s="1103"/>
      <c r="E94" s="1103"/>
      <c r="F94" s="1103"/>
      <c r="G94" s="1103"/>
      <c r="H94" s="1180"/>
      <c r="I94" s="1025"/>
      <c r="J94" s="1069"/>
      <c r="K94" s="1025"/>
      <c r="L94" s="1026"/>
    </row>
    <row r="95" spans="2:12" x14ac:dyDescent="0.25">
      <c r="B95" s="1062" t="s">
        <v>142</v>
      </c>
      <c r="C95" s="1103" t="s">
        <v>143</v>
      </c>
      <c r="D95" s="1103"/>
      <c r="E95" s="1103"/>
      <c r="F95" s="1103"/>
      <c r="G95" s="1103"/>
      <c r="H95" s="1180" t="s">
        <v>187</v>
      </c>
      <c r="I95" s="1070">
        <v>0.75</v>
      </c>
      <c r="J95" s="1071"/>
      <c r="K95" s="1070">
        <v>0.75</v>
      </c>
      <c r="L95" s="1076"/>
    </row>
    <row r="96" spans="2:12" x14ac:dyDescent="0.25">
      <c r="B96" s="1062"/>
      <c r="C96" s="1103"/>
      <c r="D96" s="1103"/>
      <c r="E96" s="1103"/>
      <c r="F96" s="1103"/>
      <c r="G96" s="1103"/>
      <c r="H96" s="1180"/>
      <c r="I96" s="1072"/>
      <c r="J96" s="1073"/>
      <c r="K96" s="1077"/>
      <c r="L96" s="1078"/>
    </row>
    <row r="97" spans="2:12" x14ac:dyDescent="0.25">
      <c r="B97" s="1062"/>
      <c r="C97" s="1103"/>
      <c r="D97" s="1103"/>
      <c r="E97" s="1103"/>
      <c r="F97" s="1103"/>
      <c r="G97" s="1103"/>
      <c r="H97" s="1180"/>
      <c r="I97" s="1074"/>
      <c r="J97" s="1075"/>
      <c r="K97" s="1079"/>
      <c r="L97" s="1080"/>
    </row>
    <row r="98" spans="2:12" x14ac:dyDescent="0.25">
      <c r="B98" s="255" t="s">
        <v>130</v>
      </c>
      <c r="C98" s="1171" t="s">
        <v>216</v>
      </c>
      <c r="D98" s="1171"/>
      <c r="E98" s="1171"/>
      <c r="F98" s="1171"/>
      <c r="G98" s="1171"/>
      <c r="H98" s="266" t="s">
        <v>180</v>
      </c>
      <c r="I98" s="1041">
        <f>I92*I95</f>
        <v>0</v>
      </c>
      <c r="J98" s="1053"/>
      <c r="K98" s="1041">
        <f>K92*K95</f>
        <v>0</v>
      </c>
      <c r="L98" s="1042"/>
    </row>
    <row r="99" spans="2:12" x14ac:dyDescent="0.25">
      <c r="B99" s="1027" t="s">
        <v>145</v>
      </c>
      <c r="C99" s="1029" t="s">
        <v>217</v>
      </c>
      <c r="D99" s="1030"/>
      <c r="E99" s="1030"/>
      <c r="F99" s="1030"/>
      <c r="G99" s="1031"/>
      <c r="H99" s="1206" t="s">
        <v>171</v>
      </c>
      <c r="I99" s="1035">
        <v>0</v>
      </c>
      <c r="J99" s="1036"/>
      <c r="K99" s="1035">
        <v>0</v>
      </c>
      <c r="L99" s="1039"/>
    </row>
    <row r="100" spans="2:12" x14ac:dyDescent="0.25">
      <c r="B100" s="1028"/>
      <c r="C100" s="1032"/>
      <c r="D100" s="1033"/>
      <c r="E100" s="1033"/>
      <c r="F100" s="1033"/>
      <c r="G100" s="1034"/>
      <c r="H100" s="1100"/>
      <c r="I100" s="1037"/>
      <c r="J100" s="1038"/>
      <c r="K100" s="1037"/>
      <c r="L100" s="1040"/>
    </row>
    <row r="101" spans="2:12" ht="13.5" thickBot="1" x14ac:dyDescent="0.3">
      <c r="B101" s="264" t="s">
        <v>147</v>
      </c>
      <c r="C101" s="1194" t="s">
        <v>214</v>
      </c>
      <c r="D101" s="1195"/>
      <c r="E101" s="1195"/>
      <c r="F101" s="1195"/>
      <c r="G101" s="1196"/>
      <c r="H101" s="267" t="s">
        <v>184</v>
      </c>
      <c r="I101" s="1050">
        <f>I98-I99</f>
        <v>0</v>
      </c>
      <c r="J101" s="1081"/>
      <c r="K101" s="1050">
        <f>K98-K99</f>
        <v>0</v>
      </c>
      <c r="L101" s="1051"/>
    </row>
    <row r="102" spans="2:12" ht="15.75" thickBot="1" x14ac:dyDescent="0.3">
      <c r="B102" s="986" t="s">
        <v>149</v>
      </c>
      <c r="C102" s="987"/>
      <c r="D102" s="987"/>
      <c r="E102" s="987"/>
      <c r="F102" s="987"/>
      <c r="G102" s="987"/>
      <c r="H102" s="987"/>
      <c r="I102" s="987"/>
      <c r="J102" s="987"/>
      <c r="K102" s="987"/>
      <c r="L102" s="988"/>
    </row>
    <row r="103" spans="2:12" x14ac:dyDescent="0.25">
      <c r="B103" s="1245" t="s">
        <v>218</v>
      </c>
      <c r="C103" s="1064"/>
      <c r="D103" s="1064"/>
      <c r="E103" s="1064"/>
      <c r="F103" s="1064"/>
      <c r="G103" s="1065"/>
      <c r="H103" s="1247" t="s">
        <v>107</v>
      </c>
      <c r="I103" s="1093">
        <v>0</v>
      </c>
      <c r="J103" s="1094"/>
      <c r="K103" s="1093">
        <v>0</v>
      </c>
      <c r="L103" s="1096"/>
    </row>
    <row r="104" spans="2:12" x14ac:dyDescent="0.25">
      <c r="B104" s="1246"/>
      <c r="C104" s="1067"/>
      <c r="D104" s="1067"/>
      <c r="E104" s="1067"/>
      <c r="F104" s="1067"/>
      <c r="G104" s="1068"/>
      <c r="H104" s="1247"/>
      <c r="I104" s="1093"/>
      <c r="J104" s="1094"/>
      <c r="K104" s="1093"/>
      <c r="L104" s="1096"/>
    </row>
    <row r="105" spans="2:12" x14ac:dyDescent="0.25">
      <c r="B105" s="1248" t="s">
        <v>219</v>
      </c>
      <c r="C105" s="1030"/>
      <c r="D105" s="1030"/>
      <c r="E105" s="1030"/>
      <c r="F105" s="1030"/>
      <c r="G105" s="1031"/>
      <c r="H105" s="1249" t="s">
        <v>107</v>
      </c>
      <c r="I105" s="1035">
        <v>0</v>
      </c>
      <c r="J105" s="1036"/>
      <c r="K105" s="1035">
        <v>0</v>
      </c>
      <c r="L105" s="1039"/>
    </row>
    <row r="106" spans="2:12" ht="13.5" thickBot="1" x14ac:dyDescent="0.3">
      <c r="B106" s="1246"/>
      <c r="C106" s="1067"/>
      <c r="D106" s="1067"/>
      <c r="E106" s="1067"/>
      <c r="F106" s="1067"/>
      <c r="G106" s="1068"/>
      <c r="H106" s="1247"/>
      <c r="I106" s="1093"/>
      <c r="J106" s="1094"/>
      <c r="K106" s="1093"/>
      <c r="L106" s="1096"/>
    </row>
    <row r="107" spans="2:12" x14ac:dyDescent="0.25">
      <c r="B107" s="1250" t="s">
        <v>152</v>
      </c>
      <c r="C107" s="1252" t="s">
        <v>221</v>
      </c>
      <c r="D107" s="1252"/>
      <c r="E107" s="1252"/>
      <c r="F107" s="1252"/>
      <c r="G107" s="1254" t="s">
        <v>154</v>
      </c>
      <c r="H107" s="1254"/>
      <c r="I107" s="1254"/>
      <c r="J107" s="1254"/>
      <c r="K107" s="1254"/>
      <c r="L107" s="1256"/>
    </row>
    <row r="108" spans="2:12" x14ac:dyDescent="0.25">
      <c r="B108" s="1251"/>
      <c r="C108" s="1253"/>
      <c r="D108" s="1253"/>
      <c r="E108" s="1253"/>
      <c r="F108" s="1253"/>
      <c r="G108" s="1255"/>
      <c r="H108" s="1255"/>
      <c r="I108" s="1255"/>
      <c r="J108" s="1255"/>
      <c r="K108" s="1255"/>
      <c r="L108" s="1257"/>
    </row>
    <row r="109" spans="2:12" x14ac:dyDescent="0.25">
      <c r="B109" s="1108" t="s">
        <v>155</v>
      </c>
      <c r="C109" s="1029" t="s">
        <v>222</v>
      </c>
      <c r="D109" s="1030"/>
      <c r="E109" s="1030"/>
      <c r="F109" s="1031"/>
      <c r="G109" s="1103" t="s">
        <v>157</v>
      </c>
      <c r="H109" s="1103"/>
      <c r="I109" s="1103"/>
      <c r="J109" s="1029" t="s">
        <v>223</v>
      </c>
      <c r="K109" s="1030"/>
      <c r="L109" s="1258"/>
    </row>
    <row r="110" spans="2:12" x14ac:dyDescent="0.25">
      <c r="B110" s="1108"/>
      <c r="C110" s="1066"/>
      <c r="D110" s="1067"/>
      <c r="E110" s="1067"/>
      <c r="F110" s="1068"/>
      <c r="G110" s="1103"/>
      <c r="H110" s="1103"/>
      <c r="I110" s="1103"/>
      <c r="J110" s="1066"/>
      <c r="K110" s="1067"/>
      <c r="L110" s="1259"/>
    </row>
    <row r="111" spans="2:12" x14ac:dyDescent="0.25">
      <c r="B111" s="1108"/>
      <c r="C111" s="1032"/>
      <c r="D111" s="1033"/>
      <c r="E111" s="1033"/>
      <c r="F111" s="1034"/>
      <c r="G111" s="1103"/>
      <c r="H111" s="1103"/>
      <c r="I111" s="1103"/>
      <c r="J111" s="1066"/>
      <c r="K111" s="1067"/>
      <c r="L111" s="1259"/>
    </row>
    <row r="112" spans="2:12" x14ac:dyDescent="0.25">
      <c r="B112" s="1108" t="s">
        <v>158</v>
      </c>
      <c r="C112" s="1029" t="s">
        <v>224</v>
      </c>
      <c r="D112" s="1030"/>
      <c r="E112" s="1030"/>
      <c r="F112" s="1031"/>
      <c r="G112" s="1103" t="s">
        <v>160</v>
      </c>
      <c r="H112" s="1103"/>
      <c r="I112" s="1103"/>
      <c r="J112" s="1066"/>
      <c r="K112" s="1067"/>
      <c r="L112" s="1259"/>
    </row>
    <row r="113" spans="2:12" x14ac:dyDescent="0.25">
      <c r="B113" s="1108"/>
      <c r="C113" s="1066"/>
      <c r="D113" s="1067"/>
      <c r="E113" s="1067"/>
      <c r="F113" s="1068"/>
      <c r="G113" s="1103"/>
      <c r="H113" s="1103"/>
      <c r="I113" s="1103"/>
      <c r="J113" s="1066"/>
      <c r="K113" s="1067"/>
      <c r="L113" s="1259"/>
    </row>
    <row r="114" spans="2:12" x14ac:dyDescent="0.25">
      <c r="B114" s="1262"/>
      <c r="C114" s="1066"/>
      <c r="D114" s="1067"/>
      <c r="E114" s="1067"/>
      <c r="F114" s="1068"/>
      <c r="G114" s="1244"/>
      <c r="H114" s="1244"/>
      <c r="I114" s="1244"/>
      <c r="J114" s="1066"/>
      <c r="K114" s="1067"/>
      <c r="L114" s="1259"/>
    </row>
    <row r="115" spans="2:12" ht="16.5" customHeight="1" thickBot="1" x14ac:dyDescent="0.3">
      <c r="B115" s="1263"/>
      <c r="C115" s="1260"/>
      <c r="D115" s="1221"/>
      <c r="E115" s="1221"/>
      <c r="F115" s="1222"/>
      <c r="G115" s="1111"/>
      <c r="H115" s="1111"/>
      <c r="I115" s="1111"/>
      <c r="J115" s="1260"/>
      <c r="K115" s="1221"/>
      <c r="L115" s="1261"/>
    </row>
    <row r="168" spans="9:11" x14ac:dyDescent="0.25"/>
    <row r="184" spans="3:11" x14ac:dyDescent="0.25"/>
    <row r="202" spans="9:11" x14ac:dyDescent="0.25"/>
    <row r="221" spans="9:11" x14ac:dyDescent="0.25"/>
    <row r="237" spans="3:11" x14ac:dyDescent="0.25"/>
    <row r="258" spans="9:11" x14ac:dyDescent="0.25"/>
    <row r="276" spans="9:11" x14ac:dyDescent="0.25"/>
    <row r="292" spans="3:11" x14ac:dyDescent="0.25"/>
    <row r="310" spans="9:11" x14ac:dyDescent="0.25"/>
  </sheetData>
  <sheetProtection algorithmName="SHA-512" hashValue="2IkbAhxt0XE35o0GWhi7ZTi3z3RUUhIdF2FeRODtT9Xi4gfTXXp1oRzN4B1sr5r9Eqm2+l0+b05dghEVPSotww==" saltValue="ZohDIJ6RSi/ozhvd7bnnFQ==" spinCount="100000" sheet="1" objects="1" scenarios="1"/>
  <mergeCells count="206">
    <mergeCell ref="G112:I115"/>
    <mergeCell ref="B107:B108"/>
    <mergeCell ref="C107:F108"/>
    <mergeCell ref="G107:I108"/>
    <mergeCell ref="J107:L108"/>
    <mergeCell ref="B109:B111"/>
    <mergeCell ref="C109:F111"/>
    <mergeCell ref="G109:I111"/>
    <mergeCell ref="J109:L115"/>
    <mergeCell ref="B112:B115"/>
    <mergeCell ref="C112:F115"/>
    <mergeCell ref="B102:L102"/>
    <mergeCell ref="B103:G104"/>
    <mergeCell ref="H103:H104"/>
    <mergeCell ref="I103:J104"/>
    <mergeCell ref="K103:L104"/>
    <mergeCell ref="B105:G106"/>
    <mergeCell ref="H105:H106"/>
    <mergeCell ref="I105:J106"/>
    <mergeCell ref="K105:L106"/>
    <mergeCell ref="B99:B100"/>
    <mergeCell ref="C99:G100"/>
    <mergeCell ref="H99:H100"/>
    <mergeCell ref="I99:J100"/>
    <mergeCell ref="K99:L100"/>
    <mergeCell ref="C101:G101"/>
    <mergeCell ref="I101:J101"/>
    <mergeCell ref="K101:L101"/>
    <mergeCell ref="B95:B97"/>
    <mergeCell ref="C95:G97"/>
    <mergeCell ref="H95:H97"/>
    <mergeCell ref="I95:J97"/>
    <mergeCell ref="K95:L97"/>
    <mergeCell ref="C98:G98"/>
    <mergeCell ref="I98:J98"/>
    <mergeCell ref="K98:L98"/>
    <mergeCell ref="B89:L91"/>
    <mergeCell ref="B92:B94"/>
    <mergeCell ref="C92:G94"/>
    <mergeCell ref="H92:H94"/>
    <mergeCell ref="I92:J94"/>
    <mergeCell ref="K92:L94"/>
    <mergeCell ref="C87:G87"/>
    <mergeCell ref="I87:J87"/>
    <mergeCell ref="K87:L87"/>
    <mergeCell ref="C88:G88"/>
    <mergeCell ref="I88:J88"/>
    <mergeCell ref="K88:L88"/>
    <mergeCell ref="C85:G85"/>
    <mergeCell ref="I85:J85"/>
    <mergeCell ref="K85:L85"/>
    <mergeCell ref="C86:G86"/>
    <mergeCell ref="I86:J86"/>
    <mergeCell ref="K86:L86"/>
    <mergeCell ref="B81:B83"/>
    <mergeCell ref="C81:G83"/>
    <mergeCell ref="H81:H83"/>
    <mergeCell ref="I81:J83"/>
    <mergeCell ref="K81:L83"/>
    <mergeCell ref="C84:G84"/>
    <mergeCell ref="I84:J84"/>
    <mergeCell ref="K84:L84"/>
    <mergeCell ref="C79:G79"/>
    <mergeCell ref="I79:J79"/>
    <mergeCell ref="K79:L79"/>
    <mergeCell ref="C80:G80"/>
    <mergeCell ref="I80:J80"/>
    <mergeCell ref="K80:L80"/>
    <mergeCell ref="C77:G77"/>
    <mergeCell ref="I77:J77"/>
    <mergeCell ref="K77:L77"/>
    <mergeCell ref="C78:G78"/>
    <mergeCell ref="I78:J78"/>
    <mergeCell ref="K78:L78"/>
    <mergeCell ref="C75:G75"/>
    <mergeCell ref="I75:J75"/>
    <mergeCell ref="K75:L75"/>
    <mergeCell ref="C76:G76"/>
    <mergeCell ref="I76:J76"/>
    <mergeCell ref="K76:L76"/>
    <mergeCell ref="B70:L71"/>
    <mergeCell ref="B72:G72"/>
    <mergeCell ref="I72:J72"/>
    <mergeCell ref="K72:L72"/>
    <mergeCell ref="B73:L73"/>
    <mergeCell ref="C74:G74"/>
    <mergeCell ref="I74:J74"/>
    <mergeCell ref="K74:L74"/>
    <mergeCell ref="B68:G68"/>
    <mergeCell ref="I68:J68"/>
    <mergeCell ref="K68:L68"/>
    <mergeCell ref="B69:G69"/>
    <mergeCell ref="I69:J69"/>
    <mergeCell ref="K69:L69"/>
    <mergeCell ref="G54:I57"/>
    <mergeCell ref="B60:L63"/>
    <mergeCell ref="B64:G64"/>
    <mergeCell ref="H64:H69"/>
    <mergeCell ref="I64:J64"/>
    <mergeCell ref="K64:L64"/>
    <mergeCell ref="B65:G66"/>
    <mergeCell ref="I65:J67"/>
    <mergeCell ref="K65:L67"/>
    <mergeCell ref="B67:G67"/>
    <mergeCell ref="B49:B50"/>
    <mergeCell ref="C49:F50"/>
    <mergeCell ref="G49:I50"/>
    <mergeCell ref="J49:L50"/>
    <mergeCell ref="B51:B53"/>
    <mergeCell ref="C51:F53"/>
    <mergeCell ref="G51:I53"/>
    <mergeCell ref="J51:L57"/>
    <mergeCell ref="B54:B57"/>
    <mergeCell ref="C54:F57"/>
    <mergeCell ref="B44:L44"/>
    <mergeCell ref="B45:G46"/>
    <mergeCell ref="H45:H46"/>
    <mergeCell ref="I45:J46"/>
    <mergeCell ref="K45:L46"/>
    <mergeCell ref="B47:G48"/>
    <mergeCell ref="H47:H48"/>
    <mergeCell ref="I47:J48"/>
    <mergeCell ref="K47:L48"/>
    <mergeCell ref="B41:B42"/>
    <mergeCell ref="C41:G42"/>
    <mergeCell ref="H41:H42"/>
    <mergeCell ref="I41:J42"/>
    <mergeCell ref="K41:L42"/>
    <mergeCell ref="C43:G43"/>
    <mergeCell ref="I43:J43"/>
    <mergeCell ref="K43:L43"/>
    <mergeCell ref="B37:B39"/>
    <mergeCell ref="C37:G39"/>
    <mergeCell ref="H37:H39"/>
    <mergeCell ref="I37:J39"/>
    <mergeCell ref="K37:L39"/>
    <mergeCell ref="C40:G40"/>
    <mergeCell ref="I40:J40"/>
    <mergeCell ref="K40:L40"/>
    <mergeCell ref="B31:L33"/>
    <mergeCell ref="B34:B36"/>
    <mergeCell ref="C34:G36"/>
    <mergeCell ref="H34:H36"/>
    <mergeCell ref="I34:J36"/>
    <mergeCell ref="K34:L36"/>
    <mergeCell ref="C29:G29"/>
    <mergeCell ref="I29:J29"/>
    <mergeCell ref="K29:L29"/>
    <mergeCell ref="C30:G30"/>
    <mergeCell ref="I30:J30"/>
    <mergeCell ref="K30:L30"/>
    <mergeCell ref="C27:G27"/>
    <mergeCell ref="I27:J27"/>
    <mergeCell ref="K27:L27"/>
    <mergeCell ref="C28:G28"/>
    <mergeCell ref="I28:J28"/>
    <mergeCell ref="K28:L28"/>
    <mergeCell ref="B23:B25"/>
    <mergeCell ref="C23:G25"/>
    <mergeCell ref="H23:H25"/>
    <mergeCell ref="I23:J25"/>
    <mergeCell ref="K23:L25"/>
    <mergeCell ref="C26:G26"/>
    <mergeCell ref="I26:J26"/>
    <mergeCell ref="K26:L26"/>
    <mergeCell ref="C21:G21"/>
    <mergeCell ref="I21:J21"/>
    <mergeCell ref="K21:L21"/>
    <mergeCell ref="C22:G22"/>
    <mergeCell ref="I22:J22"/>
    <mergeCell ref="K22:L22"/>
    <mergeCell ref="C19:G19"/>
    <mergeCell ref="I19:J19"/>
    <mergeCell ref="K19:L19"/>
    <mergeCell ref="C20:G20"/>
    <mergeCell ref="I20:J20"/>
    <mergeCell ref="K20:L20"/>
    <mergeCell ref="C17:G17"/>
    <mergeCell ref="I17:J17"/>
    <mergeCell ref="K17:L17"/>
    <mergeCell ref="C18:G18"/>
    <mergeCell ref="I18:J18"/>
    <mergeCell ref="K18:L18"/>
    <mergeCell ref="B14:G14"/>
    <mergeCell ref="I14:J14"/>
    <mergeCell ref="K14:L14"/>
    <mergeCell ref="B15:L15"/>
    <mergeCell ref="C16:G16"/>
    <mergeCell ref="I16:J16"/>
    <mergeCell ref="K16:L16"/>
    <mergeCell ref="I10:J10"/>
    <mergeCell ref="K10:L10"/>
    <mergeCell ref="B11:G11"/>
    <mergeCell ref="I11:J11"/>
    <mergeCell ref="K11:L11"/>
    <mergeCell ref="B12:L13"/>
    <mergeCell ref="B2:L5"/>
    <mergeCell ref="B6:G6"/>
    <mergeCell ref="H6:H11"/>
    <mergeCell ref="I6:J6"/>
    <mergeCell ref="K6:L6"/>
    <mergeCell ref="B7:G8"/>
    <mergeCell ref="I7:J9"/>
    <mergeCell ref="K7:L9"/>
    <mergeCell ref="B9:G9"/>
    <mergeCell ref="B10:G10"/>
  </mergeCells>
  <pageMargins left="0" right="0" top="0" bottom="0" header="0.3" footer="0.3"/>
  <pageSetup orientation="portrait" r:id="rId1"/>
  <drawing r:id="rId2"/>
  <legacy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B1:T271"/>
  <sheetViews>
    <sheetView showGridLines="0" showRowColHeaders="0" workbookViewId="0">
      <selection activeCell="B2" sqref="B2:H4"/>
    </sheetView>
  </sheetViews>
  <sheetFormatPr defaultColWidth="12.7109375" defaultRowHeight="20.100000000000001" customHeight="1" x14ac:dyDescent="0.25"/>
  <cols>
    <col min="1" max="1" width="2.7109375" style="3" customWidth="1"/>
    <col min="2" max="5" width="12.7109375" style="3"/>
    <col min="6" max="6" width="12.7109375" style="3" customWidth="1"/>
    <col min="7" max="7" width="19.85546875" style="3" bestFit="1" customWidth="1"/>
    <col min="8" max="8" width="12.7109375" style="3" customWidth="1"/>
    <col min="9" max="9" width="5.7109375" style="3" customWidth="1"/>
    <col min="10" max="16384" width="12.7109375" style="3"/>
  </cols>
  <sheetData>
    <row r="1" spans="2:20" ht="20.100000000000001" customHeight="1" thickBot="1" x14ac:dyDescent="0.3">
      <c r="H1" s="325">
        <v>2020</v>
      </c>
      <c r="K1"/>
      <c r="L1"/>
      <c r="M1"/>
      <c r="N1"/>
      <c r="O1"/>
      <c r="P1"/>
      <c r="Q1"/>
      <c r="R1"/>
    </row>
    <row r="2" spans="2:20" ht="20.100000000000001" customHeight="1" x14ac:dyDescent="0.25">
      <c r="B2" s="567" t="s">
        <v>339</v>
      </c>
      <c r="C2" s="568"/>
      <c r="D2" s="568"/>
      <c r="E2" s="568"/>
      <c r="F2" s="568"/>
      <c r="G2" s="568"/>
      <c r="H2" s="569"/>
      <c r="J2"/>
      <c r="K2"/>
      <c r="L2"/>
      <c r="M2"/>
      <c r="N2"/>
      <c r="O2"/>
      <c r="P2"/>
      <c r="Q2"/>
      <c r="R2"/>
      <c r="S2"/>
      <c r="T2"/>
    </row>
    <row r="3" spans="2:20" ht="20.100000000000001" customHeight="1" x14ac:dyDescent="0.25">
      <c r="B3" s="570"/>
      <c r="C3" s="571"/>
      <c r="D3" s="571"/>
      <c r="E3" s="571"/>
      <c r="F3" s="571"/>
      <c r="G3" s="571"/>
      <c r="H3" s="572"/>
      <c r="J3"/>
      <c r="K3"/>
      <c r="L3"/>
      <c r="M3"/>
      <c r="N3"/>
      <c r="O3"/>
      <c r="P3"/>
      <c r="Q3"/>
      <c r="R3"/>
      <c r="S3"/>
      <c r="T3"/>
    </row>
    <row r="4" spans="2:20" ht="20.100000000000001" customHeight="1" thickBot="1" x14ac:dyDescent="0.3">
      <c r="B4" s="573"/>
      <c r="C4" s="574"/>
      <c r="D4" s="574"/>
      <c r="E4" s="574"/>
      <c r="F4" s="574"/>
      <c r="G4" s="574"/>
      <c r="H4" s="575"/>
      <c r="J4"/>
      <c r="K4"/>
      <c r="L4"/>
      <c r="M4"/>
      <c r="N4"/>
      <c r="O4"/>
      <c r="P4"/>
      <c r="Q4"/>
      <c r="R4"/>
      <c r="S4"/>
      <c r="T4"/>
    </row>
    <row r="5" spans="2:20" ht="20.100000000000001" customHeight="1" x14ac:dyDescent="0.25">
      <c r="B5" s="5" t="s">
        <v>2</v>
      </c>
      <c r="H5" s="4"/>
      <c r="K5" s="82"/>
      <c r="L5" s="82"/>
      <c r="M5" s="82"/>
      <c r="N5" s="82"/>
      <c r="O5" s="82"/>
      <c r="P5"/>
      <c r="Q5"/>
      <c r="R5"/>
      <c r="S5"/>
      <c r="T5"/>
    </row>
    <row r="6" spans="2:20" ht="20.100000000000001" customHeight="1" x14ac:dyDescent="0.25">
      <c r="B6" s="5"/>
      <c r="C6" s="135" t="s">
        <v>378</v>
      </c>
      <c r="D6" s="836"/>
      <c r="E6" s="837"/>
      <c r="F6" s="837"/>
      <c r="G6" s="838"/>
      <c r="H6" s="271"/>
      <c r="I6" s="35"/>
      <c r="J6" s="82"/>
      <c r="K6" s="82"/>
      <c r="L6" s="82"/>
      <c r="M6" s="82"/>
      <c r="N6" s="82"/>
      <c r="O6" s="82"/>
      <c r="P6"/>
      <c r="Q6"/>
      <c r="R6"/>
      <c r="S6"/>
      <c r="T6"/>
    </row>
    <row r="7" spans="2:20" ht="20.100000000000001" customHeight="1" x14ac:dyDescent="0.25">
      <c r="B7" s="5"/>
      <c r="C7" s="272" t="s">
        <v>226</v>
      </c>
      <c r="D7" s="836"/>
      <c r="E7" s="837"/>
      <c r="F7" s="837"/>
      <c r="G7" s="838"/>
      <c r="H7" s="273"/>
      <c r="I7" s="35"/>
      <c r="J7" s="82"/>
      <c r="K7" s="82"/>
      <c r="L7" s="82"/>
      <c r="M7" s="82"/>
      <c r="N7" s="82"/>
      <c r="O7" s="82"/>
      <c r="P7"/>
      <c r="Q7"/>
      <c r="R7"/>
      <c r="S7"/>
      <c r="T7"/>
    </row>
    <row r="8" spans="2:20" ht="20.100000000000001" customHeight="1" thickBot="1" x14ac:dyDescent="0.3">
      <c r="B8" s="94"/>
      <c r="C8" s="244"/>
      <c r="D8" s="245"/>
      <c r="E8" s="95"/>
      <c r="F8" s="962"/>
      <c r="G8" s="962"/>
      <c r="H8" s="96"/>
      <c r="I8" s="35"/>
      <c r="P8"/>
      <c r="Q8"/>
      <c r="R8"/>
      <c r="S8"/>
      <c r="T8"/>
    </row>
    <row r="9" spans="2:20" ht="20.100000000000001" customHeight="1" x14ac:dyDescent="0.25">
      <c r="B9" s="800" t="s">
        <v>411</v>
      </c>
      <c r="C9" s="801"/>
      <c r="D9" s="801"/>
      <c r="E9" s="801"/>
      <c r="F9" s="801"/>
      <c r="G9" s="801"/>
      <c r="H9" s="802"/>
      <c r="I9" s="35"/>
      <c r="P9"/>
      <c r="Q9"/>
      <c r="R9"/>
      <c r="S9"/>
      <c r="T9"/>
    </row>
    <row r="10" spans="2:20" ht="20.100000000000001" customHeight="1" x14ac:dyDescent="0.25">
      <c r="B10" s="793"/>
      <c r="C10" s="794"/>
      <c r="D10" s="794"/>
      <c r="E10" s="794"/>
      <c r="F10" s="794"/>
      <c r="G10" s="794"/>
      <c r="H10" s="795"/>
      <c r="I10" s="35"/>
      <c r="P10"/>
      <c r="Q10"/>
      <c r="R10"/>
      <c r="S10"/>
      <c r="T10"/>
    </row>
    <row r="11" spans="2:20" ht="20.100000000000001" customHeight="1" x14ac:dyDescent="0.25">
      <c r="B11" s="624" t="s">
        <v>432</v>
      </c>
      <c r="C11" s="576"/>
      <c r="D11" s="576"/>
      <c r="E11" s="576"/>
      <c r="F11" s="576"/>
      <c r="G11" s="576"/>
      <c r="H11" s="625"/>
      <c r="I11" s="35"/>
      <c r="P11"/>
      <c r="Q11"/>
      <c r="R11"/>
      <c r="S11"/>
      <c r="T11"/>
    </row>
    <row r="12" spans="2:20" ht="20.100000000000001" customHeight="1" x14ac:dyDescent="0.25">
      <c r="B12" s="136"/>
      <c r="F12" s="172" t="s">
        <v>2</v>
      </c>
      <c r="G12" s="172"/>
      <c r="H12" s="179"/>
      <c r="I12" s="35"/>
      <c r="P12"/>
      <c r="Q12"/>
      <c r="R12"/>
      <c r="S12"/>
      <c r="T12"/>
    </row>
    <row r="13" spans="2:20" ht="20.100000000000001" customHeight="1" x14ac:dyDescent="0.25">
      <c r="B13" s="136"/>
      <c r="C13" s="274"/>
      <c r="D13" s="8"/>
      <c r="E13" s="99" t="s">
        <v>62</v>
      </c>
      <c r="F13" s="67"/>
      <c r="G13" s="56"/>
      <c r="H13" s="175"/>
      <c r="I13" s="35"/>
      <c r="P13"/>
      <c r="Q13"/>
      <c r="R13"/>
      <c r="S13"/>
      <c r="T13"/>
    </row>
    <row r="14" spans="2:20" ht="20.100000000000001" customHeight="1" x14ac:dyDescent="0.25">
      <c r="B14" s="200"/>
      <c r="H14" s="4"/>
      <c r="P14"/>
      <c r="Q14"/>
      <c r="R14"/>
      <c r="S14"/>
      <c r="T14"/>
    </row>
    <row r="15" spans="2:20" ht="20.100000000000001" customHeight="1" x14ac:dyDescent="0.25">
      <c r="B15" s="612" t="s">
        <v>415</v>
      </c>
      <c r="C15" s="613"/>
      <c r="D15" s="613"/>
      <c r="E15" s="613"/>
      <c r="F15" s="66">
        <v>0</v>
      </c>
      <c r="G15" s="345" t="s">
        <v>285</v>
      </c>
      <c r="H15" s="132">
        <v>0</v>
      </c>
      <c r="J15"/>
      <c r="K15"/>
      <c r="L15"/>
      <c r="M15"/>
      <c r="N15"/>
      <c r="O15"/>
      <c r="P15"/>
      <c r="Q15"/>
      <c r="R15"/>
      <c r="S15"/>
      <c r="T15"/>
    </row>
    <row r="16" spans="2:20" ht="20.100000000000001" customHeight="1" x14ac:dyDescent="0.25">
      <c r="B16" s="612" t="s">
        <v>337</v>
      </c>
      <c r="C16" s="613"/>
      <c r="D16" s="613"/>
      <c r="E16" s="613"/>
      <c r="F16" s="66">
        <v>0</v>
      </c>
      <c r="G16" s="35"/>
      <c r="H16" s="132">
        <v>0</v>
      </c>
      <c r="J16"/>
      <c r="K16"/>
      <c r="L16"/>
      <c r="M16"/>
      <c r="N16"/>
      <c r="O16"/>
      <c r="P16"/>
      <c r="Q16"/>
      <c r="R16"/>
      <c r="S16"/>
      <c r="T16"/>
    </row>
    <row r="17" spans="2:20" ht="20.100000000000001" customHeight="1" x14ac:dyDescent="0.25">
      <c r="B17" s="1267" t="s">
        <v>338</v>
      </c>
      <c r="C17" s="1268"/>
      <c r="D17" s="1268"/>
      <c r="E17" s="1268"/>
      <c r="F17" s="66">
        <v>0</v>
      </c>
      <c r="G17" s="35"/>
      <c r="H17" s="132">
        <v>0</v>
      </c>
      <c r="J17"/>
      <c r="K17"/>
      <c r="L17"/>
      <c r="M17"/>
      <c r="N17"/>
      <c r="O17"/>
      <c r="P17"/>
      <c r="Q17"/>
      <c r="R17"/>
      <c r="S17"/>
      <c r="T17"/>
    </row>
    <row r="18" spans="2:20" ht="20.100000000000001" customHeight="1" x14ac:dyDescent="0.25">
      <c r="B18" s="1273" t="s">
        <v>413</v>
      </c>
      <c r="C18" s="1274"/>
      <c r="D18" s="1274"/>
      <c r="E18" s="1274"/>
      <c r="F18" s="104">
        <v>0</v>
      </c>
      <c r="G18"/>
      <c r="H18" s="166">
        <v>0</v>
      </c>
      <c r="J18"/>
      <c r="K18"/>
      <c r="L18"/>
      <c r="M18"/>
      <c r="N18"/>
      <c r="O18"/>
      <c r="P18"/>
      <c r="Q18"/>
      <c r="R18"/>
      <c r="S18"/>
      <c r="T18"/>
    </row>
    <row r="19" spans="2:20" ht="20.100000000000001" customHeight="1" x14ac:dyDescent="0.25">
      <c r="B19" s="1275" t="s">
        <v>414</v>
      </c>
      <c r="C19" s="1276"/>
      <c r="D19" s="1276"/>
      <c r="E19" s="1276"/>
      <c r="F19" s="240"/>
      <c r="G19"/>
      <c r="H19" s="251"/>
      <c r="J19"/>
      <c r="K19"/>
      <c r="L19"/>
      <c r="M19"/>
      <c r="N19"/>
      <c r="O19"/>
      <c r="P19"/>
      <c r="Q19"/>
      <c r="R19"/>
      <c r="S19"/>
      <c r="T19"/>
    </row>
    <row r="20" spans="2:20" ht="20.100000000000001" customHeight="1" x14ac:dyDescent="0.25">
      <c r="B20" s="1267" t="s">
        <v>412</v>
      </c>
      <c r="C20" s="1268"/>
      <c r="D20" s="1268"/>
      <c r="E20" s="1268"/>
      <c r="F20" s="1271">
        <v>0</v>
      </c>
      <c r="G20" s="35"/>
      <c r="H20" s="1269">
        <v>0</v>
      </c>
      <c r="J20"/>
      <c r="K20"/>
      <c r="L20"/>
      <c r="M20"/>
      <c r="N20"/>
      <c r="O20"/>
      <c r="P20"/>
      <c r="Q20"/>
      <c r="R20"/>
      <c r="S20"/>
      <c r="T20"/>
    </row>
    <row r="21" spans="2:20" ht="15" customHeight="1" x14ac:dyDescent="0.25">
      <c r="B21" s="1267"/>
      <c r="C21" s="1268"/>
      <c r="D21" s="1268"/>
      <c r="E21" s="1268"/>
      <c r="F21" s="1272"/>
      <c r="G21" s="35"/>
      <c r="H21" s="1270"/>
      <c r="J21"/>
      <c r="K21"/>
      <c r="L21"/>
      <c r="M21"/>
      <c r="N21"/>
      <c r="O21"/>
      <c r="P21"/>
      <c r="Q21"/>
      <c r="R21"/>
      <c r="S21"/>
      <c r="T21"/>
    </row>
    <row r="22" spans="2:20" ht="20.100000000000001" customHeight="1" thickBot="1" x14ac:dyDescent="0.3">
      <c r="B22" s="178"/>
      <c r="C22" s="177"/>
      <c r="D22" s="177"/>
      <c r="E22" s="177"/>
      <c r="F22" s="19"/>
      <c r="G22" s="35"/>
      <c r="H22" s="4"/>
      <c r="J22"/>
      <c r="K22"/>
      <c r="L22"/>
      <c r="M22"/>
      <c r="N22"/>
      <c r="O22"/>
      <c r="P22"/>
      <c r="Q22"/>
      <c r="R22"/>
      <c r="S22"/>
      <c r="T22"/>
    </row>
    <row r="23" spans="2:20" ht="20.100000000000001" customHeight="1" thickBot="1" x14ac:dyDescent="0.3">
      <c r="B23" s="105"/>
      <c r="C23" s="54"/>
      <c r="D23" s="564" t="s">
        <v>294</v>
      </c>
      <c r="E23" s="564"/>
      <c r="F23" s="296">
        <f>(F15+F17+F18+F20)-F16</f>
        <v>0</v>
      </c>
      <c r="H23" s="296">
        <f>(H15+H17+H18+H20)-H16</f>
        <v>0</v>
      </c>
      <c r="J23"/>
      <c r="K23"/>
      <c r="L23"/>
      <c r="M23"/>
      <c r="N23"/>
      <c r="O23"/>
      <c r="P23"/>
      <c r="Q23"/>
      <c r="R23"/>
      <c r="S23"/>
      <c r="T23"/>
    </row>
    <row r="24" spans="2:20" ht="20.100000000000001" customHeight="1" thickBot="1" x14ac:dyDescent="0.3">
      <c r="B24" s="105"/>
      <c r="C24" s="135"/>
      <c r="D24" s="135"/>
      <c r="E24" s="135"/>
      <c r="F24"/>
      <c r="H24" s="42"/>
      <c r="J24"/>
      <c r="K24"/>
      <c r="L24"/>
      <c r="M24"/>
      <c r="N24"/>
      <c r="O24"/>
      <c r="P24"/>
      <c r="Q24"/>
      <c r="R24"/>
      <c r="S24"/>
      <c r="T24"/>
    </row>
    <row r="25" spans="2:20" ht="20.100000000000001" customHeight="1" thickBot="1" x14ac:dyDescent="0.3">
      <c r="B25" s="105"/>
      <c r="D25" s="564" t="s">
        <v>295</v>
      </c>
      <c r="E25" s="564"/>
      <c r="F25" s="296">
        <f>SUM(F23)/12</f>
        <v>0</v>
      </c>
      <c r="H25" s="296">
        <f>SUM(H23)/12</f>
        <v>0</v>
      </c>
      <c r="J25"/>
      <c r="K25"/>
      <c r="L25"/>
      <c r="M25"/>
      <c r="N25"/>
      <c r="O25"/>
      <c r="P25"/>
      <c r="Q25"/>
      <c r="R25"/>
      <c r="S25"/>
      <c r="T25"/>
    </row>
    <row r="26" spans="2:20" ht="20.100000000000001" customHeight="1" thickBot="1" x14ac:dyDescent="0.3">
      <c r="B26" s="105"/>
      <c r="C26" s="54"/>
      <c r="D26" s="35"/>
      <c r="E26" s="35"/>
      <c r="F26"/>
      <c r="G26"/>
      <c r="H26" s="42"/>
      <c r="J26"/>
      <c r="K26"/>
      <c r="L26"/>
      <c r="M26"/>
      <c r="N26"/>
      <c r="O26"/>
      <c r="P26"/>
      <c r="Q26"/>
      <c r="R26"/>
      <c r="S26"/>
      <c r="T26"/>
    </row>
    <row r="27" spans="2:20" ht="20.100000000000001" customHeight="1" thickBot="1" x14ac:dyDescent="0.3">
      <c r="B27" s="105"/>
      <c r="D27" s="46"/>
      <c r="E27" s="46"/>
      <c r="F27" s="576" t="s">
        <v>35</v>
      </c>
      <c r="G27" s="625"/>
      <c r="H27" s="280">
        <f>(F23+H23)/24</f>
        <v>0</v>
      </c>
      <c r="J27"/>
      <c r="K27"/>
      <c r="L27"/>
      <c r="M27"/>
      <c r="N27"/>
      <c r="O27"/>
      <c r="P27"/>
      <c r="Q27"/>
      <c r="R27"/>
      <c r="S27"/>
      <c r="T27"/>
    </row>
    <row r="28" spans="2:20" ht="20.100000000000001" customHeight="1" thickBot="1" x14ac:dyDescent="0.3">
      <c r="B28" s="39"/>
      <c r="C28" s="126"/>
      <c r="D28" s="180"/>
      <c r="E28" s="180"/>
      <c r="F28" s="180"/>
      <c r="G28" s="106"/>
      <c r="H28" s="7"/>
      <c r="J28"/>
      <c r="K28"/>
      <c r="L28"/>
      <c r="M28"/>
      <c r="N28"/>
      <c r="O28"/>
      <c r="P28"/>
      <c r="Q28"/>
      <c r="R28"/>
      <c r="S28"/>
      <c r="T28"/>
    </row>
    <row r="29" spans="2:20" ht="20.100000000000001" customHeight="1" thickBot="1" x14ac:dyDescent="0.3">
      <c r="B29" s="1264" t="s">
        <v>324</v>
      </c>
      <c r="C29" s="1265"/>
      <c r="D29" s="1265"/>
      <c r="E29" s="1265"/>
      <c r="F29" s="1265"/>
      <c r="G29" s="1265"/>
      <c r="H29" s="1266"/>
      <c r="J29"/>
      <c r="K29"/>
      <c r="L29"/>
      <c r="M29"/>
      <c r="N29"/>
      <c r="O29"/>
      <c r="P29"/>
      <c r="Q29"/>
      <c r="R29"/>
      <c r="S29"/>
      <c r="T29"/>
    </row>
    <row r="30" spans="2:20" ht="20.100000000000001" customHeight="1" x14ac:dyDescent="0.25">
      <c r="B30" s="772"/>
      <c r="C30" s="773"/>
      <c r="D30" s="773"/>
      <c r="E30" s="773"/>
      <c r="F30" s="773"/>
      <c r="G30" s="773"/>
      <c r="H30" s="774"/>
      <c r="J30"/>
      <c r="K30"/>
      <c r="L30"/>
      <c r="M30"/>
      <c r="N30"/>
      <c r="O30"/>
      <c r="P30"/>
      <c r="Q30"/>
      <c r="R30"/>
      <c r="S30"/>
      <c r="T30"/>
    </row>
    <row r="31" spans="2:20" ht="20.100000000000001" customHeight="1" x14ac:dyDescent="0.25">
      <c r="B31" s="772"/>
      <c r="C31" s="773"/>
      <c r="D31" s="773"/>
      <c r="E31" s="773"/>
      <c r="F31" s="773"/>
      <c r="G31" s="773"/>
      <c r="H31" s="774"/>
      <c r="J31"/>
      <c r="K31"/>
      <c r="L31"/>
      <c r="M31"/>
      <c r="N31"/>
      <c r="O31"/>
      <c r="P31"/>
      <c r="Q31"/>
      <c r="R31"/>
      <c r="S31"/>
      <c r="T31"/>
    </row>
    <row r="32" spans="2:20" ht="20.100000000000001" customHeight="1" x14ac:dyDescent="0.25">
      <c r="B32" s="772"/>
      <c r="C32" s="773"/>
      <c r="D32" s="773"/>
      <c r="E32" s="773"/>
      <c r="F32" s="773"/>
      <c r="G32" s="773"/>
      <c r="H32" s="774"/>
      <c r="J32"/>
      <c r="K32"/>
      <c r="L32"/>
      <c r="M32"/>
      <c r="N32"/>
      <c r="O32"/>
      <c r="P32"/>
      <c r="Q32"/>
      <c r="R32"/>
      <c r="S32"/>
      <c r="T32"/>
    </row>
    <row r="33" spans="2:20" ht="20.100000000000001" customHeight="1" x14ac:dyDescent="0.25">
      <c r="B33" s="772"/>
      <c r="C33" s="773"/>
      <c r="D33" s="773"/>
      <c r="E33" s="773"/>
      <c r="F33" s="773"/>
      <c r="G33" s="773"/>
      <c r="H33" s="774"/>
      <c r="J33"/>
      <c r="K33"/>
      <c r="L33"/>
      <c r="M33"/>
      <c r="N33"/>
      <c r="O33"/>
      <c r="P33"/>
      <c r="Q33"/>
      <c r="R33"/>
      <c r="S33"/>
      <c r="T33"/>
    </row>
    <row r="34" spans="2:20" ht="20.100000000000001" customHeight="1" thickBot="1" x14ac:dyDescent="0.3">
      <c r="B34" s="775"/>
      <c r="C34" s="776"/>
      <c r="D34" s="776"/>
      <c r="E34" s="776"/>
      <c r="F34" s="776"/>
      <c r="G34" s="776"/>
      <c r="H34" s="777"/>
      <c r="J34"/>
      <c r="K34"/>
      <c r="L34"/>
      <c r="M34"/>
      <c r="N34"/>
      <c r="O34"/>
      <c r="P34"/>
      <c r="Q34"/>
      <c r="R34"/>
      <c r="S34"/>
      <c r="T34"/>
    </row>
    <row r="35" spans="2:20" customFormat="1" ht="20.100000000000001" customHeight="1" x14ac:dyDescent="0.25">
      <c r="B35" s="567" t="s">
        <v>339</v>
      </c>
      <c r="C35" s="568"/>
      <c r="D35" s="568"/>
      <c r="E35" s="568"/>
      <c r="F35" s="568"/>
      <c r="G35" s="568"/>
      <c r="H35" s="569"/>
    </row>
    <row r="36" spans="2:20" customFormat="1" ht="20.100000000000001" customHeight="1" x14ac:dyDescent="0.25">
      <c r="B36" s="570"/>
      <c r="C36" s="571"/>
      <c r="D36" s="571"/>
      <c r="E36" s="571"/>
      <c r="F36" s="571"/>
      <c r="G36" s="571"/>
      <c r="H36" s="572"/>
    </row>
    <row r="37" spans="2:20" customFormat="1" ht="20.100000000000001" customHeight="1" thickBot="1" x14ac:dyDescent="0.3">
      <c r="B37" s="573"/>
      <c r="C37" s="574"/>
      <c r="D37" s="574"/>
      <c r="E37" s="574"/>
      <c r="F37" s="574"/>
      <c r="G37" s="574"/>
      <c r="H37" s="575"/>
    </row>
    <row r="38" spans="2:20" customFormat="1" ht="20.100000000000001" customHeight="1" x14ac:dyDescent="0.25">
      <c r="B38" s="5" t="s">
        <v>2</v>
      </c>
      <c r="C38" s="3"/>
      <c r="D38" s="3"/>
      <c r="E38" s="3"/>
      <c r="F38" s="3"/>
      <c r="G38" s="3"/>
      <c r="H38" s="4"/>
    </row>
    <row r="39" spans="2:20" customFormat="1" ht="20.100000000000001" customHeight="1" x14ac:dyDescent="0.25">
      <c r="B39" s="5"/>
      <c r="C39" s="135" t="s">
        <v>378</v>
      </c>
      <c r="D39" s="836"/>
      <c r="E39" s="837"/>
      <c r="F39" s="837"/>
      <c r="G39" s="838"/>
      <c r="H39" s="271"/>
    </row>
    <row r="40" spans="2:20" customFormat="1" ht="20.100000000000001" customHeight="1" x14ac:dyDescent="0.25">
      <c r="B40" s="5"/>
      <c r="C40" s="272" t="s">
        <v>227</v>
      </c>
      <c r="D40" s="836"/>
      <c r="E40" s="837"/>
      <c r="F40" s="837"/>
      <c r="G40" s="838"/>
      <c r="H40" s="273"/>
    </row>
    <row r="41" spans="2:20" customFormat="1" ht="20.100000000000001" customHeight="1" thickBot="1" x14ac:dyDescent="0.3">
      <c r="B41" s="94"/>
      <c r="C41" s="244"/>
      <c r="D41" s="245"/>
      <c r="E41" s="95"/>
      <c r="F41" s="962"/>
      <c r="G41" s="962"/>
      <c r="H41" s="96"/>
    </row>
    <row r="42" spans="2:20" customFormat="1" ht="20.100000000000001" customHeight="1" x14ac:dyDescent="0.25">
      <c r="B42" s="800" t="s">
        <v>411</v>
      </c>
      <c r="C42" s="801"/>
      <c r="D42" s="801"/>
      <c r="E42" s="801"/>
      <c r="F42" s="801"/>
      <c r="G42" s="801"/>
      <c r="H42" s="802"/>
    </row>
    <row r="43" spans="2:20" customFormat="1" ht="20.100000000000001" customHeight="1" x14ac:dyDescent="0.25">
      <c r="B43" s="793"/>
      <c r="C43" s="794"/>
      <c r="D43" s="794"/>
      <c r="E43" s="794"/>
      <c r="F43" s="794"/>
      <c r="G43" s="794"/>
      <c r="H43" s="795"/>
    </row>
    <row r="44" spans="2:20" customFormat="1" ht="20.100000000000001" customHeight="1" x14ac:dyDescent="0.25">
      <c r="B44" s="624" t="s">
        <v>432</v>
      </c>
      <c r="C44" s="576"/>
      <c r="D44" s="576"/>
      <c r="E44" s="576"/>
      <c r="F44" s="576"/>
      <c r="G44" s="576"/>
      <c r="H44" s="625"/>
    </row>
    <row r="45" spans="2:20" customFormat="1" ht="20.100000000000001" customHeight="1" x14ac:dyDescent="0.25">
      <c r="B45" s="136"/>
      <c r="C45" s="3"/>
      <c r="D45" s="3"/>
      <c r="E45" s="3"/>
      <c r="F45" s="172" t="s">
        <v>2</v>
      </c>
      <c r="G45" s="172"/>
      <c r="H45" s="179"/>
    </row>
    <row r="46" spans="2:20" customFormat="1" ht="20.100000000000001" customHeight="1" x14ac:dyDescent="0.25">
      <c r="B46" s="136"/>
      <c r="C46" s="274"/>
      <c r="D46" s="8"/>
      <c r="E46" s="99" t="s">
        <v>62</v>
      </c>
      <c r="F46" s="67"/>
      <c r="G46" s="56"/>
      <c r="H46" s="175"/>
    </row>
    <row r="47" spans="2:20" customFormat="1" ht="20.100000000000001" customHeight="1" x14ac:dyDescent="0.25">
      <c r="B47" s="200"/>
      <c r="C47" s="3"/>
      <c r="D47" s="3"/>
      <c r="E47" s="3"/>
      <c r="F47" s="3"/>
      <c r="G47" s="3"/>
      <c r="H47" s="4"/>
    </row>
    <row r="48" spans="2:20" customFormat="1" ht="20.100000000000001" customHeight="1" x14ac:dyDescent="0.25">
      <c r="B48" s="612" t="s">
        <v>415</v>
      </c>
      <c r="C48" s="613"/>
      <c r="D48" s="613"/>
      <c r="E48" s="613"/>
      <c r="F48" s="66">
        <v>0</v>
      </c>
      <c r="G48" s="345" t="s">
        <v>285</v>
      </c>
      <c r="H48" s="132">
        <v>0</v>
      </c>
    </row>
    <row r="49" spans="2:8" customFormat="1" ht="20.100000000000001" customHeight="1" x14ac:dyDescent="0.25">
      <c r="B49" s="612" t="s">
        <v>337</v>
      </c>
      <c r="C49" s="613"/>
      <c r="D49" s="613"/>
      <c r="E49" s="613"/>
      <c r="F49" s="66">
        <v>0</v>
      </c>
      <c r="G49" s="35"/>
      <c r="H49" s="132">
        <v>0</v>
      </c>
    </row>
    <row r="50" spans="2:8" customFormat="1" ht="20.100000000000001" customHeight="1" x14ac:dyDescent="0.25">
      <c r="B50" s="1267" t="s">
        <v>338</v>
      </c>
      <c r="C50" s="1268"/>
      <c r="D50" s="1268"/>
      <c r="E50" s="1268"/>
      <c r="F50" s="66">
        <v>0</v>
      </c>
      <c r="G50" s="35"/>
      <c r="H50" s="132">
        <v>0</v>
      </c>
    </row>
    <row r="51" spans="2:8" customFormat="1" ht="20.100000000000001" customHeight="1" x14ac:dyDescent="0.25">
      <c r="B51" s="1273" t="s">
        <v>413</v>
      </c>
      <c r="C51" s="1274"/>
      <c r="D51" s="1274"/>
      <c r="E51" s="1274"/>
      <c r="F51" s="104">
        <v>0</v>
      </c>
      <c r="H51" s="166">
        <v>0</v>
      </c>
    </row>
    <row r="52" spans="2:8" customFormat="1" ht="20.100000000000001" customHeight="1" x14ac:dyDescent="0.25">
      <c r="B52" s="1275" t="s">
        <v>414</v>
      </c>
      <c r="C52" s="1276"/>
      <c r="D52" s="1276"/>
      <c r="E52" s="1276"/>
      <c r="F52" s="240"/>
      <c r="H52" s="251"/>
    </row>
    <row r="53" spans="2:8" customFormat="1" ht="20.100000000000001" customHeight="1" x14ac:dyDescent="0.25">
      <c r="B53" s="1267" t="s">
        <v>412</v>
      </c>
      <c r="C53" s="1268"/>
      <c r="D53" s="1268"/>
      <c r="E53" s="1268"/>
      <c r="F53" s="1271">
        <v>0</v>
      </c>
      <c r="G53" s="35"/>
      <c r="H53" s="1269">
        <v>0</v>
      </c>
    </row>
    <row r="54" spans="2:8" customFormat="1" ht="20.100000000000001" customHeight="1" x14ac:dyDescent="0.25">
      <c r="B54" s="1267"/>
      <c r="C54" s="1268"/>
      <c r="D54" s="1268"/>
      <c r="E54" s="1268"/>
      <c r="F54" s="1272"/>
      <c r="G54" s="35"/>
      <c r="H54" s="1270"/>
    </row>
    <row r="55" spans="2:8" customFormat="1" ht="20.100000000000001" customHeight="1" thickBot="1" x14ac:dyDescent="0.3">
      <c r="B55" s="178"/>
      <c r="C55" s="177"/>
      <c r="D55" s="177"/>
      <c r="E55" s="177"/>
      <c r="F55" s="19"/>
      <c r="G55" s="35"/>
      <c r="H55" s="4"/>
    </row>
    <row r="56" spans="2:8" customFormat="1" ht="20.100000000000001" customHeight="1" thickBot="1" x14ac:dyDescent="0.3">
      <c r="B56" s="105"/>
      <c r="C56" s="54"/>
      <c r="D56" s="564" t="s">
        <v>294</v>
      </c>
      <c r="E56" s="564"/>
      <c r="F56" s="296">
        <f>(F48+F50+F51+F53)-F49</f>
        <v>0</v>
      </c>
      <c r="G56" s="3"/>
      <c r="H56" s="296">
        <f>(H48+H50+H51+H53)-H49</f>
        <v>0</v>
      </c>
    </row>
    <row r="57" spans="2:8" customFormat="1" ht="20.100000000000001" customHeight="1" thickBot="1" x14ac:dyDescent="0.3">
      <c r="B57" s="105"/>
      <c r="C57" s="135"/>
      <c r="D57" s="135"/>
      <c r="E57" s="135"/>
      <c r="G57" s="3"/>
      <c r="H57" s="42"/>
    </row>
    <row r="58" spans="2:8" customFormat="1" ht="20.100000000000001" customHeight="1" thickBot="1" x14ac:dyDescent="0.3">
      <c r="B58" s="105"/>
      <c r="C58" s="3"/>
      <c r="D58" s="564" t="s">
        <v>295</v>
      </c>
      <c r="E58" s="564"/>
      <c r="F58" s="296">
        <f>SUM(F56)/12</f>
        <v>0</v>
      </c>
      <c r="G58" s="3"/>
      <c r="H58" s="296">
        <f>SUM(H56)/12</f>
        <v>0</v>
      </c>
    </row>
    <row r="59" spans="2:8" customFormat="1" ht="20.100000000000001" customHeight="1" thickBot="1" x14ac:dyDescent="0.3">
      <c r="B59" s="105"/>
      <c r="C59" s="54"/>
      <c r="D59" s="35"/>
      <c r="E59" s="35"/>
      <c r="H59" s="42"/>
    </row>
    <row r="60" spans="2:8" customFormat="1" ht="20.100000000000001" customHeight="1" thickBot="1" x14ac:dyDescent="0.3">
      <c r="B60" s="105"/>
      <c r="C60" s="3"/>
      <c r="D60" s="46"/>
      <c r="E60" s="46"/>
      <c r="F60" s="576" t="s">
        <v>35</v>
      </c>
      <c r="G60" s="625"/>
      <c r="H60" s="280">
        <f>(F56+H56)/24</f>
        <v>0</v>
      </c>
    </row>
    <row r="61" spans="2:8" customFormat="1" ht="20.100000000000001" customHeight="1" thickBot="1" x14ac:dyDescent="0.3">
      <c r="B61" s="39"/>
      <c r="C61" s="126"/>
      <c r="D61" s="180"/>
      <c r="E61" s="180"/>
      <c r="F61" s="180"/>
      <c r="G61" s="106"/>
      <c r="H61" s="7"/>
    </row>
    <row r="62" spans="2:8" customFormat="1" ht="20.100000000000001" customHeight="1" thickBot="1" x14ac:dyDescent="0.3">
      <c r="B62" s="1264" t="s">
        <v>324</v>
      </c>
      <c r="C62" s="1265"/>
      <c r="D62" s="1265"/>
      <c r="E62" s="1265"/>
      <c r="F62" s="1265"/>
      <c r="G62" s="1265"/>
      <c r="H62" s="1266"/>
    </row>
    <row r="63" spans="2:8" customFormat="1" ht="20.100000000000001" customHeight="1" x14ac:dyDescent="0.25">
      <c r="B63" s="772"/>
      <c r="C63" s="773"/>
      <c r="D63" s="773"/>
      <c r="E63" s="773"/>
      <c r="F63" s="773"/>
      <c r="G63" s="773"/>
      <c r="H63" s="774"/>
    </row>
    <row r="64" spans="2:8" customFormat="1" ht="20.100000000000001" customHeight="1" x14ac:dyDescent="0.25">
      <c r="B64" s="772"/>
      <c r="C64" s="773"/>
      <c r="D64" s="773"/>
      <c r="E64" s="773"/>
      <c r="F64" s="773"/>
      <c r="G64" s="773"/>
      <c r="H64" s="774"/>
    </row>
    <row r="65" spans="2:8" customFormat="1" ht="20.100000000000001" customHeight="1" x14ac:dyDescent="0.25">
      <c r="B65" s="772"/>
      <c r="C65" s="773"/>
      <c r="D65" s="773"/>
      <c r="E65" s="773"/>
      <c r="F65" s="773"/>
      <c r="G65" s="773"/>
      <c r="H65" s="774"/>
    </row>
    <row r="66" spans="2:8" customFormat="1" ht="20.100000000000001" customHeight="1" x14ac:dyDescent="0.25">
      <c r="B66" s="772"/>
      <c r="C66" s="773"/>
      <c r="D66" s="773"/>
      <c r="E66" s="773"/>
      <c r="F66" s="773"/>
      <c r="G66" s="773"/>
      <c r="H66" s="774"/>
    </row>
    <row r="67" spans="2:8" customFormat="1" ht="20.100000000000001" customHeight="1" thickBot="1" x14ac:dyDescent="0.3">
      <c r="B67" s="775"/>
      <c r="C67" s="776"/>
      <c r="D67" s="776"/>
      <c r="E67" s="776"/>
      <c r="F67" s="776"/>
      <c r="G67" s="776"/>
      <c r="H67" s="777"/>
    </row>
    <row r="68" spans="2:8" customFormat="1" ht="20.100000000000001" customHeight="1" x14ac:dyDescent="0.25">
      <c r="B68" s="567" t="s">
        <v>339</v>
      </c>
      <c r="C68" s="568"/>
      <c r="D68" s="568"/>
      <c r="E68" s="568"/>
      <c r="F68" s="568"/>
      <c r="G68" s="568"/>
      <c r="H68" s="569"/>
    </row>
    <row r="69" spans="2:8" customFormat="1" ht="20.100000000000001" customHeight="1" x14ac:dyDescent="0.25">
      <c r="B69" s="570"/>
      <c r="C69" s="571"/>
      <c r="D69" s="571"/>
      <c r="E69" s="571"/>
      <c r="F69" s="571"/>
      <c r="G69" s="571"/>
      <c r="H69" s="572"/>
    </row>
    <row r="70" spans="2:8" customFormat="1" ht="20.100000000000001" customHeight="1" thickBot="1" x14ac:dyDescent="0.3">
      <c r="B70" s="573"/>
      <c r="C70" s="574"/>
      <c r="D70" s="574"/>
      <c r="E70" s="574"/>
      <c r="F70" s="574"/>
      <c r="G70" s="574"/>
      <c r="H70" s="575"/>
    </row>
    <row r="71" spans="2:8" customFormat="1" ht="20.100000000000001" customHeight="1" x14ac:dyDescent="0.25">
      <c r="B71" s="5" t="s">
        <v>2</v>
      </c>
      <c r="C71" s="3"/>
      <c r="D71" s="3"/>
      <c r="E71" s="3"/>
      <c r="F71" s="3"/>
      <c r="G71" s="3"/>
      <c r="H71" s="4"/>
    </row>
    <row r="72" spans="2:8" customFormat="1" ht="20.100000000000001" customHeight="1" x14ac:dyDescent="0.25">
      <c r="B72" s="5"/>
      <c r="C72" s="135" t="s">
        <v>378</v>
      </c>
      <c r="D72" s="836"/>
      <c r="E72" s="837"/>
      <c r="F72" s="837"/>
      <c r="G72" s="838"/>
      <c r="H72" s="271"/>
    </row>
    <row r="73" spans="2:8" customFormat="1" ht="20.100000000000001" customHeight="1" x14ac:dyDescent="0.25">
      <c r="B73" s="5"/>
      <c r="C73" s="272" t="s">
        <v>330</v>
      </c>
      <c r="D73" s="836"/>
      <c r="E73" s="837"/>
      <c r="F73" s="837"/>
      <c r="G73" s="838"/>
      <c r="H73" s="273"/>
    </row>
    <row r="74" spans="2:8" customFormat="1" ht="20.100000000000001" customHeight="1" thickBot="1" x14ac:dyDescent="0.3">
      <c r="B74" s="94"/>
      <c r="C74" s="244"/>
      <c r="D74" s="245"/>
      <c r="E74" s="95"/>
      <c r="F74" s="962"/>
      <c r="G74" s="962"/>
      <c r="H74" s="96"/>
    </row>
    <row r="75" spans="2:8" customFormat="1" ht="20.100000000000001" customHeight="1" x14ac:dyDescent="0.25">
      <c r="B75" s="800" t="s">
        <v>411</v>
      </c>
      <c r="C75" s="801"/>
      <c r="D75" s="801"/>
      <c r="E75" s="801"/>
      <c r="F75" s="801"/>
      <c r="G75" s="801"/>
      <c r="H75" s="802"/>
    </row>
    <row r="76" spans="2:8" customFormat="1" ht="20.100000000000001" customHeight="1" x14ac:dyDescent="0.25">
      <c r="B76" s="793"/>
      <c r="C76" s="794"/>
      <c r="D76" s="794"/>
      <c r="E76" s="794"/>
      <c r="F76" s="794"/>
      <c r="G76" s="794"/>
      <c r="H76" s="795"/>
    </row>
    <row r="77" spans="2:8" customFormat="1" ht="20.100000000000001" customHeight="1" x14ac:dyDescent="0.25">
      <c r="B77" s="624" t="s">
        <v>432</v>
      </c>
      <c r="C77" s="576"/>
      <c r="D77" s="576"/>
      <c r="E77" s="576"/>
      <c r="F77" s="576"/>
      <c r="G77" s="576"/>
      <c r="H77" s="625"/>
    </row>
    <row r="78" spans="2:8" customFormat="1" ht="20.100000000000001" customHeight="1" x14ac:dyDescent="0.25">
      <c r="B78" s="136"/>
      <c r="C78" s="3"/>
      <c r="D78" s="3"/>
      <c r="E78" s="3"/>
      <c r="F78" s="172" t="s">
        <v>2</v>
      </c>
      <c r="G78" s="172"/>
      <c r="H78" s="179"/>
    </row>
    <row r="79" spans="2:8" customFormat="1" ht="20.100000000000001" customHeight="1" x14ac:dyDescent="0.25">
      <c r="B79" s="136"/>
      <c r="C79" s="274"/>
      <c r="D79" s="8"/>
      <c r="E79" s="99" t="s">
        <v>62</v>
      </c>
      <c r="F79" s="67"/>
      <c r="G79" s="56"/>
      <c r="H79" s="175"/>
    </row>
    <row r="80" spans="2:8" customFormat="1" ht="20.100000000000001" customHeight="1" x14ac:dyDescent="0.25">
      <c r="B80" s="200"/>
      <c r="C80" s="3"/>
      <c r="D80" s="3"/>
      <c r="E80" s="3"/>
      <c r="F80" s="3"/>
      <c r="G80" s="3"/>
      <c r="H80" s="4"/>
    </row>
    <row r="81" spans="2:8" customFormat="1" ht="20.100000000000001" customHeight="1" x14ac:dyDescent="0.25">
      <c r="B81" s="612" t="s">
        <v>415</v>
      </c>
      <c r="C81" s="613"/>
      <c r="D81" s="613"/>
      <c r="E81" s="613"/>
      <c r="F81" s="66">
        <v>0</v>
      </c>
      <c r="G81" s="345" t="s">
        <v>285</v>
      </c>
      <c r="H81" s="132">
        <v>0</v>
      </c>
    </row>
    <row r="82" spans="2:8" customFormat="1" ht="20.100000000000001" customHeight="1" x14ac:dyDescent="0.25">
      <c r="B82" s="612" t="s">
        <v>337</v>
      </c>
      <c r="C82" s="613"/>
      <c r="D82" s="613"/>
      <c r="E82" s="613"/>
      <c r="F82" s="66">
        <v>0</v>
      </c>
      <c r="G82" s="35"/>
      <c r="H82" s="132">
        <v>0</v>
      </c>
    </row>
    <row r="83" spans="2:8" customFormat="1" ht="20.100000000000001" customHeight="1" x14ac:dyDescent="0.25">
      <c r="B83" s="1267" t="s">
        <v>338</v>
      </c>
      <c r="C83" s="1268"/>
      <c r="D83" s="1268"/>
      <c r="E83" s="1268"/>
      <c r="F83" s="66">
        <v>0</v>
      </c>
      <c r="G83" s="35"/>
      <c r="H83" s="132">
        <v>0</v>
      </c>
    </row>
    <row r="84" spans="2:8" customFormat="1" ht="20.100000000000001" customHeight="1" x14ac:dyDescent="0.25">
      <c r="B84" s="1273" t="s">
        <v>413</v>
      </c>
      <c r="C84" s="1274"/>
      <c r="D84" s="1274"/>
      <c r="E84" s="1274"/>
      <c r="F84" s="104">
        <v>0</v>
      </c>
      <c r="H84" s="166">
        <v>0</v>
      </c>
    </row>
    <row r="85" spans="2:8" customFormat="1" ht="20.100000000000001" customHeight="1" x14ac:dyDescent="0.25">
      <c r="B85" s="1275" t="s">
        <v>414</v>
      </c>
      <c r="C85" s="1276"/>
      <c r="D85" s="1276"/>
      <c r="E85" s="1276"/>
      <c r="F85" s="240"/>
      <c r="H85" s="251"/>
    </row>
    <row r="86" spans="2:8" customFormat="1" ht="20.100000000000001" customHeight="1" x14ac:dyDescent="0.25">
      <c r="B86" s="1267" t="s">
        <v>412</v>
      </c>
      <c r="C86" s="1268"/>
      <c r="D86" s="1268"/>
      <c r="E86" s="1268"/>
      <c r="F86" s="1271">
        <v>0</v>
      </c>
      <c r="G86" s="35"/>
      <c r="H86" s="1269">
        <v>0</v>
      </c>
    </row>
    <row r="87" spans="2:8" customFormat="1" ht="20.100000000000001" customHeight="1" x14ac:dyDescent="0.25">
      <c r="B87" s="1267"/>
      <c r="C87" s="1268"/>
      <c r="D87" s="1268"/>
      <c r="E87" s="1268"/>
      <c r="F87" s="1272"/>
      <c r="G87" s="35"/>
      <c r="H87" s="1270"/>
    </row>
    <row r="88" spans="2:8" customFormat="1" ht="20.100000000000001" customHeight="1" thickBot="1" x14ac:dyDescent="0.3">
      <c r="B88" s="178"/>
      <c r="C88" s="177"/>
      <c r="D88" s="177"/>
      <c r="E88" s="177"/>
      <c r="F88" s="19"/>
      <c r="G88" s="35"/>
      <c r="H88" s="4"/>
    </row>
    <row r="89" spans="2:8" customFormat="1" ht="20.100000000000001" customHeight="1" thickBot="1" x14ac:dyDescent="0.3">
      <c r="B89" s="105"/>
      <c r="C89" s="54"/>
      <c r="D89" s="564" t="s">
        <v>294</v>
      </c>
      <c r="E89" s="564"/>
      <c r="F89" s="296">
        <f>(F81+F83+F84+F86)-F82</f>
        <v>0</v>
      </c>
      <c r="G89" s="3"/>
      <c r="H89" s="296">
        <f>(H81+H83+H84+H86)-H82</f>
        <v>0</v>
      </c>
    </row>
    <row r="90" spans="2:8" customFormat="1" ht="20.100000000000001" customHeight="1" thickBot="1" x14ac:dyDescent="0.3">
      <c r="B90" s="105"/>
      <c r="C90" s="135"/>
      <c r="D90" s="135"/>
      <c r="E90" s="135"/>
      <c r="G90" s="3"/>
      <c r="H90" s="42"/>
    </row>
    <row r="91" spans="2:8" customFormat="1" ht="20.100000000000001" customHeight="1" thickBot="1" x14ac:dyDescent="0.3">
      <c r="B91" s="105"/>
      <c r="C91" s="3"/>
      <c r="D91" s="564" t="s">
        <v>295</v>
      </c>
      <c r="E91" s="564"/>
      <c r="F91" s="296">
        <f>SUM(F89)/12</f>
        <v>0</v>
      </c>
      <c r="G91" s="3"/>
      <c r="H91" s="296">
        <f>SUM(H89)/12</f>
        <v>0</v>
      </c>
    </row>
    <row r="92" spans="2:8" customFormat="1" ht="20.100000000000001" customHeight="1" thickBot="1" x14ac:dyDescent="0.3">
      <c r="B92" s="105"/>
      <c r="C92" s="54"/>
      <c r="D92" s="35"/>
      <c r="E92" s="35"/>
      <c r="H92" s="42"/>
    </row>
    <row r="93" spans="2:8" customFormat="1" ht="20.100000000000001" customHeight="1" thickBot="1" x14ac:dyDescent="0.3">
      <c r="B93" s="105"/>
      <c r="C93" s="3"/>
      <c r="D93" s="46"/>
      <c r="E93" s="46"/>
      <c r="F93" s="576" t="s">
        <v>35</v>
      </c>
      <c r="G93" s="625"/>
      <c r="H93" s="280">
        <f>(H89+F89)/24</f>
        <v>0</v>
      </c>
    </row>
    <row r="94" spans="2:8" customFormat="1" ht="20.100000000000001" customHeight="1" thickBot="1" x14ac:dyDescent="0.3">
      <c r="B94" s="39"/>
      <c r="C94" s="126"/>
      <c r="D94" s="180"/>
      <c r="E94" s="180"/>
      <c r="F94" s="180"/>
      <c r="G94" s="106"/>
      <c r="H94" s="7"/>
    </row>
    <row r="95" spans="2:8" customFormat="1" ht="20.100000000000001" customHeight="1" thickBot="1" x14ac:dyDescent="0.3">
      <c r="B95" s="1264" t="s">
        <v>324</v>
      </c>
      <c r="C95" s="1265"/>
      <c r="D95" s="1265"/>
      <c r="E95" s="1265"/>
      <c r="F95" s="1265"/>
      <c r="G95" s="1265"/>
      <c r="H95" s="1266"/>
    </row>
    <row r="96" spans="2:8" customFormat="1" ht="20.100000000000001" customHeight="1" x14ac:dyDescent="0.25">
      <c r="B96" s="772"/>
      <c r="C96" s="773"/>
      <c r="D96" s="773"/>
      <c r="E96" s="773"/>
      <c r="F96" s="773"/>
      <c r="G96" s="773"/>
      <c r="H96" s="774"/>
    </row>
    <row r="97" spans="2:8" customFormat="1" ht="20.100000000000001" customHeight="1" x14ac:dyDescent="0.25">
      <c r="B97" s="772"/>
      <c r="C97" s="773"/>
      <c r="D97" s="773"/>
      <c r="E97" s="773"/>
      <c r="F97" s="773"/>
      <c r="G97" s="773"/>
      <c r="H97" s="774"/>
    </row>
    <row r="98" spans="2:8" customFormat="1" ht="20.100000000000001" customHeight="1" x14ac:dyDescent="0.25">
      <c r="B98" s="772"/>
      <c r="C98" s="773"/>
      <c r="D98" s="773"/>
      <c r="E98" s="773"/>
      <c r="F98" s="773"/>
      <c r="G98" s="773"/>
      <c r="H98" s="774"/>
    </row>
    <row r="99" spans="2:8" customFormat="1" ht="20.100000000000001" customHeight="1" x14ac:dyDescent="0.25">
      <c r="B99" s="772"/>
      <c r="C99" s="773"/>
      <c r="D99" s="773"/>
      <c r="E99" s="773"/>
      <c r="F99" s="773"/>
      <c r="G99" s="773"/>
      <c r="H99" s="774"/>
    </row>
    <row r="100" spans="2:8" customFormat="1" ht="20.100000000000001" customHeight="1" thickBot="1" x14ac:dyDescent="0.3">
      <c r="B100" s="775"/>
      <c r="C100" s="776"/>
      <c r="D100" s="776"/>
      <c r="E100" s="776"/>
      <c r="F100" s="776"/>
      <c r="G100" s="776"/>
      <c r="H100" s="777"/>
    </row>
    <row r="101" spans="2:8" customFormat="1" ht="20.100000000000001" customHeight="1" x14ac:dyDescent="0.25">
      <c r="B101" s="567" t="s">
        <v>339</v>
      </c>
      <c r="C101" s="568"/>
      <c r="D101" s="568"/>
      <c r="E101" s="568"/>
      <c r="F101" s="568"/>
      <c r="G101" s="568"/>
      <c r="H101" s="569"/>
    </row>
    <row r="102" spans="2:8" customFormat="1" ht="20.100000000000001" customHeight="1" x14ac:dyDescent="0.25">
      <c r="B102" s="570"/>
      <c r="C102" s="571"/>
      <c r="D102" s="571"/>
      <c r="E102" s="571"/>
      <c r="F102" s="571"/>
      <c r="G102" s="571"/>
      <c r="H102" s="572"/>
    </row>
    <row r="103" spans="2:8" customFormat="1" ht="20.100000000000001" customHeight="1" thickBot="1" x14ac:dyDescent="0.3">
      <c r="B103" s="573"/>
      <c r="C103" s="574"/>
      <c r="D103" s="574"/>
      <c r="E103" s="574"/>
      <c r="F103" s="574"/>
      <c r="G103" s="574"/>
      <c r="H103" s="575"/>
    </row>
    <row r="104" spans="2:8" customFormat="1" ht="20.100000000000001" customHeight="1" x14ac:dyDescent="0.25">
      <c r="B104" s="5" t="s">
        <v>2</v>
      </c>
      <c r="C104" s="3"/>
      <c r="D104" s="3"/>
      <c r="E104" s="3"/>
      <c r="F104" s="3"/>
      <c r="G104" s="3"/>
      <c r="H104" s="4"/>
    </row>
    <row r="105" spans="2:8" customFormat="1" ht="20.100000000000001" customHeight="1" x14ac:dyDescent="0.25">
      <c r="B105" s="5"/>
      <c r="C105" s="135" t="s">
        <v>378</v>
      </c>
      <c r="D105" s="836"/>
      <c r="E105" s="837"/>
      <c r="F105" s="837"/>
      <c r="G105" s="838"/>
      <c r="H105" s="271"/>
    </row>
    <row r="106" spans="2:8" customFormat="1" ht="20.100000000000001" customHeight="1" x14ac:dyDescent="0.25">
      <c r="B106" s="5"/>
      <c r="C106" s="272" t="s">
        <v>416</v>
      </c>
      <c r="D106" s="836"/>
      <c r="E106" s="837"/>
      <c r="F106" s="837"/>
      <c r="G106" s="838"/>
      <c r="H106" s="273"/>
    </row>
    <row r="107" spans="2:8" customFormat="1" ht="20.100000000000001" customHeight="1" thickBot="1" x14ac:dyDescent="0.3">
      <c r="B107" s="94"/>
      <c r="C107" s="244"/>
      <c r="D107" s="245"/>
      <c r="E107" s="95"/>
      <c r="F107" s="962"/>
      <c r="G107" s="962"/>
      <c r="H107" s="96"/>
    </row>
    <row r="108" spans="2:8" customFormat="1" ht="20.100000000000001" customHeight="1" x14ac:dyDescent="0.25">
      <c r="B108" s="800" t="s">
        <v>411</v>
      </c>
      <c r="C108" s="801"/>
      <c r="D108" s="801"/>
      <c r="E108" s="801"/>
      <c r="F108" s="801"/>
      <c r="G108" s="801"/>
      <c r="H108" s="802"/>
    </row>
    <row r="109" spans="2:8" customFormat="1" ht="20.100000000000001" customHeight="1" x14ac:dyDescent="0.25">
      <c r="B109" s="793"/>
      <c r="C109" s="794"/>
      <c r="D109" s="794"/>
      <c r="E109" s="794"/>
      <c r="F109" s="794"/>
      <c r="G109" s="794"/>
      <c r="H109" s="795"/>
    </row>
    <row r="110" spans="2:8" customFormat="1" ht="20.100000000000001" customHeight="1" x14ac:dyDescent="0.25">
      <c r="B110" s="624" t="s">
        <v>432</v>
      </c>
      <c r="C110" s="576"/>
      <c r="D110" s="576"/>
      <c r="E110" s="576"/>
      <c r="F110" s="576"/>
      <c r="G110" s="576"/>
      <c r="H110" s="625"/>
    </row>
    <row r="111" spans="2:8" customFormat="1" ht="20.100000000000001" customHeight="1" x14ac:dyDescent="0.25">
      <c r="B111" s="136"/>
      <c r="C111" s="3"/>
      <c r="D111" s="3"/>
      <c r="E111" s="3"/>
      <c r="F111" s="172" t="s">
        <v>2</v>
      </c>
      <c r="G111" s="172"/>
      <c r="H111" s="179"/>
    </row>
    <row r="112" spans="2:8" customFormat="1" ht="20.100000000000001" customHeight="1" x14ac:dyDescent="0.25">
      <c r="B112" s="136"/>
      <c r="C112" s="274"/>
      <c r="D112" s="8"/>
      <c r="E112" s="99" t="s">
        <v>62</v>
      </c>
      <c r="F112" s="67"/>
      <c r="G112" s="56"/>
      <c r="H112" s="175"/>
    </row>
    <row r="113" spans="2:8" customFormat="1" ht="20.100000000000001" customHeight="1" x14ac:dyDescent="0.25">
      <c r="B113" s="200"/>
      <c r="C113" s="3"/>
      <c r="D113" s="3"/>
      <c r="E113" s="3"/>
      <c r="F113" s="3"/>
      <c r="G113" s="3"/>
      <c r="H113" s="4"/>
    </row>
    <row r="114" spans="2:8" customFormat="1" ht="20.100000000000001" customHeight="1" x14ac:dyDescent="0.25">
      <c r="B114" s="612" t="s">
        <v>415</v>
      </c>
      <c r="C114" s="613"/>
      <c r="D114" s="613"/>
      <c r="E114" s="613"/>
      <c r="F114" s="66">
        <v>0</v>
      </c>
      <c r="G114" s="345" t="s">
        <v>285</v>
      </c>
      <c r="H114" s="132">
        <v>0</v>
      </c>
    </row>
    <row r="115" spans="2:8" customFormat="1" ht="20.100000000000001" customHeight="1" x14ac:dyDescent="0.25">
      <c r="B115" s="612" t="s">
        <v>337</v>
      </c>
      <c r="C115" s="613"/>
      <c r="D115" s="613"/>
      <c r="E115" s="613"/>
      <c r="F115" s="66">
        <v>0</v>
      </c>
      <c r="G115" s="35"/>
      <c r="H115" s="132">
        <v>0</v>
      </c>
    </row>
    <row r="116" spans="2:8" customFormat="1" ht="20.100000000000001" customHeight="1" x14ac:dyDescent="0.25">
      <c r="B116" s="1267" t="s">
        <v>338</v>
      </c>
      <c r="C116" s="1268"/>
      <c r="D116" s="1268"/>
      <c r="E116" s="1268"/>
      <c r="F116" s="66">
        <v>0</v>
      </c>
      <c r="G116" s="35"/>
      <c r="H116" s="132">
        <v>0</v>
      </c>
    </row>
    <row r="117" spans="2:8" customFormat="1" ht="20.100000000000001" customHeight="1" x14ac:dyDescent="0.25">
      <c r="B117" s="1273" t="s">
        <v>413</v>
      </c>
      <c r="C117" s="1274"/>
      <c r="D117" s="1274"/>
      <c r="E117" s="1274"/>
      <c r="F117" s="104">
        <v>0</v>
      </c>
      <c r="H117" s="166">
        <v>0</v>
      </c>
    </row>
    <row r="118" spans="2:8" customFormat="1" ht="20.100000000000001" customHeight="1" x14ac:dyDescent="0.25">
      <c r="B118" s="1275" t="s">
        <v>414</v>
      </c>
      <c r="C118" s="1276"/>
      <c r="D118" s="1276"/>
      <c r="E118" s="1276"/>
      <c r="F118" s="240"/>
      <c r="H118" s="251"/>
    </row>
    <row r="119" spans="2:8" customFormat="1" ht="20.100000000000001" customHeight="1" x14ac:dyDescent="0.25">
      <c r="B119" s="1267" t="s">
        <v>412</v>
      </c>
      <c r="C119" s="1268"/>
      <c r="D119" s="1268"/>
      <c r="E119" s="1268"/>
      <c r="F119" s="1271">
        <v>0</v>
      </c>
      <c r="G119" s="35"/>
      <c r="H119" s="1269">
        <v>0</v>
      </c>
    </row>
    <row r="120" spans="2:8" customFormat="1" ht="20.100000000000001" customHeight="1" x14ac:dyDescent="0.25">
      <c r="B120" s="1267"/>
      <c r="C120" s="1268"/>
      <c r="D120" s="1268"/>
      <c r="E120" s="1268"/>
      <c r="F120" s="1272"/>
      <c r="G120" s="35"/>
      <c r="H120" s="1270"/>
    </row>
    <row r="121" spans="2:8" customFormat="1" ht="20.100000000000001" customHeight="1" thickBot="1" x14ac:dyDescent="0.3">
      <c r="B121" s="178"/>
      <c r="C121" s="177"/>
      <c r="D121" s="177"/>
      <c r="E121" s="177"/>
      <c r="F121" s="19"/>
      <c r="G121" s="35"/>
      <c r="H121" s="4"/>
    </row>
    <row r="122" spans="2:8" customFormat="1" ht="20.100000000000001" customHeight="1" thickBot="1" x14ac:dyDescent="0.3">
      <c r="B122" s="105"/>
      <c r="C122" s="54"/>
      <c r="D122" s="564" t="s">
        <v>294</v>
      </c>
      <c r="E122" s="564"/>
      <c r="F122" s="296">
        <f>(F114+F116+F117+F119)-F115</f>
        <v>0</v>
      </c>
      <c r="G122" s="3"/>
      <c r="H122" s="296">
        <f>(H114+H116+H117+H119)-H115</f>
        <v>0</v>
      </c>
    </row>
    <row r="123" spans="2:8" customFormat="1" ht="20.100000000000001" customHeight="1" thickBot="1" x14ac:dyDescent="0.3">
      <c r="B123" s="105"/>
      <c r="C123" s="135"/>
      <c r="D123" s="135"/>
      <c r="E123" s="135"/>
      <c r="G123" s="3"/>
      <c r="H123" s="42"/>
    </row>
    <row r="124" spans="2:8" customFormat="1" ht="20.100000000000001" customHeight="1" thickBot="1" x14ac:dyDescent="0.3">
      <c r="B124" s="105"/>
      <c r="C124" s="3"/>
      <c r="D124" s="564" t="s">
        <v>295</v>
      </c>
      <c r="E124" s="564"/>
      <c r="F124" s="296">
        <f>SUM(F122)/12</f>
        <v>0</v>
      </c>
      <c r="G124" s="3"/>
      <c r="H124" s="296">
        <f>SUM(H122)/12</f>
        <v>0</v>
      </c>
    </row>
    <row r="125" spans="2:8" customFormat="1" ht="20.100000000000001" customHeight="1" thickBot="1" x14ac:dyDescent="0.3">
      <c r="B125" s="105"/>
      <c r="C125" s="54"/>
      <c r="D125" s="35"/>
      <c r="E125" s="35"/>
      <c r="H125" s="42"/>
    </row>
    <row r="126" spans="2:8" customFormat="1" ht="20.100000000000001" customHeight="1" thickBot="1" x14ac:dyDescent="0.3">
      <c r="B126" s="105"/>
      <c r="C126" s="3"/>
      <c r="D126" s="46"/>
      <c r="E126" s="46"/>
      <c r="F126" s="576" t="s">
        <v>35</v>
      </c>
      <c r="G126" s="625"/>
      <c r="H126" s="280">
        <f>(F122+H122)/24</f>
        <v>0</v>
      </c>
    </row>
    <row r="127" spans="2:8" customFormat="1" ht="20.100000000000001" customHeight="1" thickBot="1" x14ac:dyDescent="0.3">
      <c r="B127" s="39"/>
      <c r="C127" s="126"/>
      <c r="D127" s="180"/>
      <c r="E127" s="180"/>
      <c r="F127" s="180"/>
      <c r="G127" s="106"/>
      <c r="H127" s="7"/>
    </row>
    <row r="128" spans="2:8" customFormat="1" ht="20.100000000000001" customHeight="1" thickBot="1" x14ac:dyDescent="0.3">
      <c r="B128" s="1264" t="s">
        <v>324</v>
      </c>
      <c r="C128" s="1265"/>
      <c r="D128" s="1265"/>
      <c r="E128" s="1265"/>
      <c r="F128" s="1265"/>
      <c r="G128" s="1265"/>
      <c r="H128" s="1266"/>
    </row>
    <row r="129" spans="2:8" customFormat="1" ht="20.100000000000001" customHeight="1" x14ac:dyDescent="0.25">
      <c r="B129" s="772"/>
      <c r="C129" s="773"/>
      <c r="D129" s="773"/>
      <c r="E129" s="773"/>
      <c r="F129" s="773"/>
      <c r="G129" s="773"/>
      <c r="H129" s="774"/>
    </row>
    <row r="130" spans="2:8" customFormat="1" ht="20.100000000000001" customHeight="1" x14ac:dyDescent="0.25">
      <c r="B130" s="772"/>
      <c r="C130" s="773"/>
      <c r="D130" s="773"/>
      <c r="E130" s="773"/>
      <c r="F130" s="773"/>
      <c r="G130" s="773"/>
      <c r="H130" s="774"/>
    </row>
    <row r="131" spans="2:8" customFormat="1" ht="20.100000000000001" customHeight="1" x14ac:dyDescent="0.25">
      <c r="B131" s="772"/>
      <c r="C131" s="773"/>
      <c r="D131" s="773"/>
      <c r="E131" s="773"/>
      <c r="F131" s="773"/>
      <c r="G131" s="773"/>
      <c r="H131" s="774"/>
    </row>
    <row r="132" spans="2:8" customFormat="1" ht="20.100000000000001" customHeight="1" x14ac:dyDescent="0.25">
      <c r="B132" s="772"/>
      <c r="C132" s="773"/>
      <c r="D132" s="773"/>
      <c r="E132" s="773"/>
      <c r="F132" s="773"/>
      <c r="G132" s="773"/>
      <c r="H132" s="774"/>
    </row>
    <row r="133" spans="2:8" customFormat="1" ht="20.100000000000001" customHeight="1" thickBot="1" x14ac:dyDescent="0.3">
      <c r="B133" s="775"/>
      <c r="C133" s="776"/>
      <c r="D133" s="776"/>
      <c r="E133" s="776"/>
      <c r="F133" s="776"/>
      <c r="G133" s="776"/>
      <c r="H133" s="777"/>
    </row>
    <row r="134" spans="2:8" customFormat="1" ht="20.100000000000001" customHeight="1" x14ac:dyDescent="0.25"/>
    <row r="135" spans="2:8" customFormat="1" ht="20.100000000000001" customHeight="1" x14ac:dyDescent="0.25"/>
    <row r="136" spans="2:8" customFormat="1" ht="20.100000000000001" customHeight="1" x14ac:dyDescent="0.25"/>
    <row r="137" spans="2:8" customFormat="1" ht="20.100000000000001" customHeight="1" x14ac:dyDescent="0.25"/>
    <row r="138" spans="2:8" customFormat="1" ht="20.100000000000001" customHeight="1" x14ac:dyDescent="0.25"/>
    <row r="139" spans="2:8" customFormat="1" ht="20.100000000000001" customHeight="1" x14ac:dyDescent="0.25"/>
    <row r="140" spans="2:8" customFormat="1" ht="20.100000000000001" customHeight="1" x14ac:dyDescent="0.25"/>
    <row r="141" spans="2:8" customFormat="1" ht="20.100000000000001" customHeight="1" x14ac:dyDescent="0.25"/>
    <row r="142" spans="2:8" customFormat="1" ht="20.100000000000001" customHeight="1" x14ac:dyDescent="0.25"/>
    <row r="143" spans="2:8" customFormat="1" ht="20.100000000000001" customHeight="1" x14ac:dyDescent="0.25"/>
    <row r="144" spans="2:8" customFormat="1" ht="20.100000000000001" customHeight="1" x14ac:dyDescent="0.25"/>
    <row r="145" customFormat="1" ht="20.100000000000001" customHeight="1" x14ac:dyDescent="0.25"/>
    <row r="146" customFormat="1" ht="20.100000000000001" customHeight="1" x14ac:dyDescent="0.25"/>
    <row r="147" customFormat="1" ht="20.100000000000001" customHeight="1" x14ac:dyDescent="0.25"/>
    <row r="148" customFormat="1" ht="20.100000000000001" customHeight="1" x14ac:dyDescent="0.25"/>
    <row r="149" customFormat="1" ht="20.100000000000001" customHeight="1" x14ac:dyDescent="0.25"/>
    <row r="150" customFormat="1" ht="20.100000000000001" customHeight="1" x14ac:dyDescent="0.25"/>
    <row r="151" customFormat="1" ht="20.100000000000001" customHeight="1" x14ac:dyDescent="0.25"/>
    <row r="152" customFormat="1" ht="20.100000000000001" customHeight="1" x14ac:dyDescent="0.25"/>
    <row r="153" customFormat="1" ht="20.100000000000001" customHeight="1" x14ac:dyDescent="0.25"/>
    <row r="154" customFormat="1" ht="20.100000000000001" customHeight="1" x14ac:dyDescent="0.25"/>
    <row r="155" customFormat="1" ht="20.100000000000001" customHeight="1" x14ac:dyDescent="0.25"/>
    <row r="156" customFormat="1" ht="20.100000000000001" customHeight="1" x14ac:dyDescent="0.25"/>
    <row r="157" customFormat="1" ht="20.100000000000001" customHeight="1" x14ac:dyDescent="0.25"/>
    <row r="158" customFormat="1" ht="20.100000000000001" customHeight="1" x14ac:dyDescent="0.25"/>
    <row r="159" customFormat="1" ht="20.100000000000001" customHeight="1" x14ac:dyDescent="0.25"/>
    <row r="160" customFormat="1" ht="20.100000000000001" customHeight="1" x14ac:dyDescent="0.25"/>
    <row r="161" customFormat="1" ht="20.100000000000001" customHeight="1" x14ac:dyDescent="0.25"/>
    <row r="162" customFormat="1" ht="20.100000000000001" customHeight="1" x14ac:dyDescent="0.25"/>
    <row r="163" customFormat="1" ht="20.100000000000001" customHeight="1" x14ac:dyDescent="0.25"/>
    <row r="164" customFormat="1" ht="20.100000000000001" customHeight="1" x14ac:dyDescent="0.25"/>
    <row r="165" customFormat="1" ht="20.100000000000001" customHeight="1" x14ac:dyDescent="0.25"/>
    <row r="166" customFormat="1" ht="20.100000000000001" customHeight="1" x14ac:dyDescent="0.25"/>
    <row r="167" customFormat="1" ht="20.100000000000001" customHeight="1" x14ac:dyDescent="0.25"/>
    <row r="168" customFormat="1" ht="20.100000000000001" customHeight="1" x14ac:dyDescent="0.25"/>
    <row r="169" customFormat="1" ht="20.100000000000001" customHeight="1" x14ac:dyDescent="0.25"/>
    <row r="170" customFormat="1" ht="20.100000000000001" customHeight="1" x14ac:dyDescent="0.25"/>
    <row r="171" customFormat="1" ht="20.100000000000001" customHeight="1" x14ac:dyDescent="0.25"/>
    <row r="172" customFormat="1" ht="20.100000000000001" customHeight="1" x14ac:dyDescent="0.25"/>
    <row r="173" customFormat="1" ht="20.100000000000001" customHeight="1" x14ac:dyDescent="0.25"/>
    <row r="174" customFormat="1" ht="20.100000000000001" customHeight="1" x14ac:dyDescent="0.25"/>
    <row r="175" customFormat="1" ht="20.100000000000001" customHeight="1" x14ac:dyDescent="0.25"/>
    <row r="176" customFormat="1" ht="20.100000000000001" customHeight="1" x14ac:dyDescent="0.25"/>
    <row r="177" customFormat="1" ht="20.100000000000001" customHeight="1" x14ac:dyDescent="0.25"/>
    <row r="178" customFormat="1" ht="20.100000000000001" customHeight="1" x14ac:dyDescent="0.25"/>
    <row r="179" customFormat="1" ht="20.100000000000001" customHeight="1" x14ac:dyDescent="0.25"/>
    <row r="180" customFormat="1" ht="20.100000000000001" customHeight="1" x14ac:dyDescent="0.25"/>
    <row r="181" customFormat="1" ht="20.100000000000001" customHeight="1" x14ac:dyDescent="0.25"/>
    <row r="182" customFormat="1" ht="20.100000000000001" customHeight="1" x14ac:dyDescent="0.25"/>
    <row r="183" customFormat="1" ht="20.100000000000001" customHeight="1" x14ac:dyDescent="0.25"/>
    <row r="184" customFormat="1" ht="20.100000000000001" customHeight="1" x14ac:dyDescent="0.25"/>
    <row r="185" customFormat="1" ht="20.100000000000001" customHeight="1" x14ac:dyDescent="0.25"/>
    <row r="186" customFormat="1" ht="20.100000000000001" customHeight="1" x14ac:dyDescent="0.25"/>
    <row r="187" customFormat="1" ht="20.100000000000001" customHeight="1" x14ac:dyDescent="0.25"/>
    <row r="188" customFormat="1" ht="20.100000000000001" customHeight="1" x14ac:dyDescent="0.25"/>
    <row r="189" customFormat="1" ht="20.100000000000001" customHeight="1" x14ac:dyDescent="0.25"/>
    <row r="190" customFormat="1" ht="20.100000000000001" customHeight="1" x14ac:dyDescent="0.25"/>
    <row r="191" customFormat="1" ht="20.100000000000001" customHeight="1" x14ac:dyDescent="0.25"/>
    <row r="192" customFormat="1" ht="20.100000000000001" customHeight="1" x14ac:dyDescent="0.25"/>
    <row r="193" customFormat="1" ht="20.100000000000001" customHeight="1" x14ac:dyDescent="0.25"/>
    <row r="194" customFormat="1" ht="20.100000000000001" customHeight="1" x14ac:dyDescent="0.25"/>
    <row r="195" customFormat="1" ht="20.100000000000001" customHeight="1" x14ac:dyDescent="0.25"/>
    <row r="196" customFormat="1" ht="20.100000000000001" customHeight="1" x14ac:dyDescent="0.25"/>
    <row r="197" customFormat="1" ht="20.100000000000001" customHeight="1" x14ac:dyDescent="0.25"/>
    <row r="198" customFormat="1" ht="20.100000000000001" customHeight="1" x14ac:dyDescent="0.25"/>
    <row r="199" customFormat="1" ht="20.100000000000001" customHeight="1" x14ac:dyDescent="0.25"/>
    <row r="200" customFormat="1" ht="20.100000000000001" customHeight="1" x14ac:dyDescent="0.25"/>
    <row r="201" customFormat="1" ht="20.100000000000001" customHeight="1" x14ac:dyDescent="0.25"/>
    <row r="202" customFormat="1" ht="20.100000000000001" customHeight="1" x14ac:dyDescent="0.25"/>
    <row r="203" customFormat="1" ht="20.100000000000001" customHeight="1" x14ac:dyDescent="0.25"/>
    <row r="204" customFormat="1" ht="20.100000000000001" customHeight="1" x14ac:dyDescent="0.25"/>
    <row r="205" customFormat="1" ht="20.100000000000001" customHeight="1" x14ac:dyDescent="0.25"/>
    <row r="206" customFormat="1" ht="20.100000000000001" customHeight="1" x14ac:dyDescent="0.25"/>
    <row r="207" customFormat="1" ht="20.100000000000001" customHeight="1" x14ac:dyDescent="0.25"/>
    <row r="208" customFormat="1" ht="20.100000000000001" customHeight="1" x14ac:dyDescent="0.25"/>
    <row r="209" customFormat="1" ht="20.100000000000001" customHeight="1" x14ac:dyDescent="0.25"/>
    <row r="210" customFormat="1" ht="20.100000000000001" customHeight="1" x14ac:dyDescent="0.25"/>
    <row r="211" customFormat="1" ht="20.100000000000001" customHeight="1" x14ac:dyDescent="0.25"/>
    <row r="212" customFormat="1" ht="20.100000000000001" customHeight="1" x14ac:dyDescent="0.25"/>
    <row r="213" customFormat="1" ht="20.100000000000001" customHeight="1" x14ac:dyDescent="0.25"/>
    <row r="214" customFormat="1" ht="20.100000000000001" customHeight="1" x14ac:dyDescent="0.25"/>
    <row r="215" customFormat="1" ht="20.100000000000001" customHeight="1" x14ac:dyDescent="0.25"/>
    <row r="216" customFormat="1" ht="20.100000000000001" customHeight="1" x14ac:dyDescent="0.25"/>
    <row r="217" customFormat="1" ht="20.100000000000001" customHeight="1" x14ac:dyDescent="0.25"/>
    <row r="218" customFormat="1" ht="20.100000000000001" customHeight="1" x14ac:dyDescent="0.25"/>
    <row r="219" customFormat="1" ht="20.100000000000001" customHeight="1" x14ac:dyDescent="0.25"/>
    <row r="220" customFormat="1" ht="20.100000000000001" customHeight="1" x14ac:dyDescent="0.25"/>
    <row r="221" customFormat="1" ht="20.100000000000001" customHeight="1" x14ac:dyDescent="0.25"/>
    <row r="222" customFormat="1" ht="20.100000000000001" customHeight="1" x14ac:dyDescent="0.25"/>
    <row r="223" customFormat="1" ht="20.100000000000001" customHeight="1" x14ac:dyDescent="0.25"/>
    <row r="224" customFormat="1" ht="20.100000000000001" customHeight="1" x14ac:dyDescent="0.25"/>
    <row r="225" customFormat="1" ht="20.100000000000001" customHeight="1" x14ac:dyDescent="0.25"/>
    <row r="226" customFormat="1" ht="20.100000000000001" customHeight="1" x14ac:dyDescent="0.25"/>
    <row r="227" customFormat="1" ht="20.100000000000001" customHeight="1" x14ac:dyDescent="0.25"/>
    <row r="228" customFormat="1" ht="20.100000000000001" customHeight="1" x14ac:dyDescent="0.25"/>
    <row r="229" customFormat="1" ht="20.100000000000001" customHeight="1" x14ac:dyDescent="0.25"/>
    <row r="230" customFormat="1" ht="20.100000000000001" customHeight="1" x14ac:dyDescent="0.25"/>
    <row r="231" customFormat="1" ht="20.100000000000001" customHeight="1" x14ac:dyDescent="0.25"/>
    <row r="232" customFormat="1" ht="20.100000000000001" customHeight="1" x14ac:dyDescent="0.25"/>
    <row r="233" customFormat="1" ht="20.100000000000001" customHeight="1" x14ac:dyDescent="0.25"/>
    <row r="234" customFormat="1" ht="20.100000000000001" customHeight="1" x14ac:dyDescent="0.25"/>
    <row r="235" customFormat="1" ht="20.100000000000001" customHeight="1" x14ac:dyDescent="0.25"/>
    <row r="236" customFormat="1" ht="20.100000000000001" customHeight="1" x14ac:dyDescent="0.25"/>
    <row r="237" customFormat="1" ht="20.100000000000001" customHeight="1" x14ac:dyDescent="0.25"/>
    <row r="238" customFormat="1" ht="20.100000000000001" customHeight="1" x14ac:dyDescent="0.25"/>
    <row r="239" customFormat="1" ht="20.100000000000001" customHeight="1" x14ac:dyDescent="0.25"/>
    <row r="240" customFormat="1" ht="20.100000000000001" customHeight="1" x14ac:dyDescent="0.25"/>
    <row r="241" customFormat="1" ht="20.100000000000001" customHeight="1" x14ac:dyDescent="0.25"/>
    <row r="242" customFormat="1" ht="20.100000000000001" customHeight="1" x14ac:dyDescent="0.25"/>
    <row r="243" customFormat="1" ht="20.100000000000001" customHeight="1" x14ac:dyDescent="0.25"/>
    <row r="244" customFormat="1" ht="20.100000000000001" customHeight="1" x14ac:dyDescent="0.25"/>
    <row r="245" customFormat="1" ht="20.100000000000001" customHeight="1" x14ac:dyDescent="0.25"/>
    <row r="246" customFormat="1" ht="20.100000000000001" customHeight="1" x14ac:dyDescent="0.25"/>
    <row r="247" customFormat="1" ht="20.100000000000001" customHeight="1" x14ac:dyDescent="0.25"/>
    <row r="248" customFormat="1" ht="20.100000000000001" customHeight="1" x14ac:dyDescent="0.25"/>
    <row r="249" customFormat="1" ht="20.100000000000001" customHeight="1" x14ac:dyDescent="0.25"/>
    <row r="250" customFormat="1" ht="20.100000000000001" customHeight="1" x14ac:dyDescent="0.25"/>
    <row r="251" customFormat="1" ht="20.100000000000001" customHeight="1" x14ac:dyDescent="0.25"/>
    <row r="252" customFormat="1" ht="20.100000000000001" customHeight="1" x14ac:dyDescent="0.25"/>
    <row r="253" customFormat="1" ht="20.100000000000001" customHeight="1" x14ac:dyDescent="0.25"/>
    <row r="254" customFormat="1" ht="20.100000000000001" customHeight="1" x14ac:dyDescent="0.25"/>
    <row r="255" customFormat="1" ht="20.100000000000001" customHeight="1" x14ac:dyDescent="0.25"/>
    <row r="256" customFormat="1" ht="20.100000000000001" customHeight="1" x14ac:dyDescent="0.25"/>
    <row r="257" spans="2:8" customFormat="1" ht="20.100000000000001" customHeight="1" x14ac:dyDescent="0.25"/>
    <row r="258" spans="2:8" customFormat="1" ht="20.100000000000001" customHeight="1" x14ac:dyDescent="0.25"/>
    <row r="259" spans="2:8" customFormat="1" ht="20.100000000000001" customHeight="1" x14ac:dyDescent="0.25"/>
    <row r="260" spans="2:8" customFormat="1" ht="20.100000000000001" customHeight="1" x14ac:dyDescent="0.25"/>
    <row r="261" spans="2:8" customFormat="1" ht="20.100000000000001" customHeight="1" x14ac:dyDescent="0.25"/>
    <row r="262" spans="2:8" customFormat="1" ht="20.100000000000001" customHeight="1" x14ac:dyDescent="0.25"/>
    <row r="263" spans="2:8" customFormat="1" ht="20.100000000000001" customHeight="1" x14ac:dyDescent="0.25"/>
    <row r="264" spans="2:8" customFormat="1" ht="20.100000000000001" customHeight="1" x14ac:dyDescent="0.25"/>
    <row r="265" spans="2:8" customFormat="1" ht="20.100000000000001" customHeight="1" x14ac:dyDescent="0.25"/>
    <row r="266" spans="2:8" customFormat="1" ht="20.100000000000001" customHeight="1" x14ac:dyDescent="0.25"/>
    <row r="267" spans="2:8" ht="20.100000000000001" customHeight="1" x14ac:dyDescent="0.25">
      <c r="B267"/>
      <c r="C267"/>
      <c r="D267"/>
      <c r="E267"/>
      <c r="F267"/>
      <c r="G267"/>
      <c r="H267"/>
    </row>
    <row r="268" spans="2:8" ht="20.100000000000001" customHeight="1" x14ac:dyDescent="0.25">
      <c r="B268"/>
      <c r="C268"/>
      <c r="D268"/>
      <c r="E268"/>
      <c r="F268"/>
      <c r="G268"/>
      <c r="H268"/>
    </row>
    <row r="269" spans="2:8" ht="20.100000000000001" customHeight="1" x14ac:dyDescent="0.25">
      <c r="B269"/>
      <c r="C269"/>
      <c r="D269"/>
      <c r="E269"/>
      <c r="F269"/>
      <c r="G269"/>
      <c r="H269"/>
    </row>
    <row r="270" spans="2:8" ht="20.100000000000001" customHeight="1" x14ac:dyDescent="0.25">
      <c r="B270"/>
      <c r="C270"/>
      <c r="D270"/>
      <c r="E270"/>
      <c r="F270"/>
      <c r="G270"/>
      <c r="H270"/>
    </row>
    <row r="271" spans="2:8" ht="20.100000000000001" customHeight="1" x14ac:dyDescent="0.25">
      <c r="B271"/>
      <c r="C271"/>
      <c r="D271"/>
      <c r="E271"/>
      <c r="F271"/>
      <c r="G271"/>
      <c r="H271"/>
    </row>
  </sheetData>
  <sheetProtection algorithmName="SHA-512" hashValue="TnFPB0mZGVaENEd8XGiUEZTqoro5Yi7FZ3XzQinwaTEy6A6sswjtVVzD+yaGjttQi1rZhNWv7o22P3QNAcu8Ew==" saltValue="K04BM6P2aLZlsm0R238tMA==" spinCount="100000" sheet="1" objects="1" scenarios="1"/>
  <mergeCells count="76">
    <mergeCell ref="D72:G72"/>
    <mergeCell ref="D73:G73"/>
    <mergeCell ref="F74:G74"/>
    <mergeCell ref="B75:H76"/>
    <mergeCell ref="B11:H11"/>
    <mergeCell ref="B30:H34"/>
    <mergeCell ref="B29:H29"/>
    <mergeCell ref="B17:E17"/>
    <mergeCell ref="F20:F21"/>
    <mergeCell ref="H20:H21"/>
    <mergeCell ref="B20:E21"/>
    <mergeCell ref="B18:E18"/>
    <mergeCell ref="B19:E19"/>
    <mergeCell ref="F27:G27"/>
    <mergeCell ref="D23:E23"/>
    <mergeCell ref="D25:E25"/>
    <mergeCell ref="B2:H4"/>
    <mergeCell ref="F8:G8"/>
    <mergeCell ref="B9:H10"/>
    <mergeCell ref="B15:E15"/>
    <mergeCell ref="B16:E16"/>
    <mergeCell ref="D6:G6"/>
    <mergeCell ref="D7:G7"/>
    <mergeCell ref="D56:E56"/>
    <mergeCell ref="D58:E58"/>
    <mergeCell ref="F60:G60"/>
    <mergeCell ref="B62:H62"/>
    <mergeCell ref="B63:H67"/>
    <mergeCell ref="F53:F54"/>
    <mergeCell ref="H53:H54"/>
    <mergeCell ref="F86:F87"/>
    <mergeCell ref="B35:H37"/>
    <mergeCell ref="D39:G39"/>
    <mergeCell ref="D40:G40"/>
    <mergeCell ref="F41:G41"/>
    <mergeCell ref="B42:H43"/>
    <mergeCell ref="B44:H44"/>
    <mergeCell ref="B48:E48"/>
    <mergeCell ref="B49:E49"/>
    <mergeCell ref="B50:E50"/>
    <mergeCell ref="B51:E51"/>
    <mergeCell ref="B52:E52"/>
    <mergeCell ref="B53:E54"/>
    <mergeCell ref="B81:E81"/>
    <mergeCell ref="F93:G93"/>
    <mergeCell ref="B82:E82"/>
    <mergeCell ref="B128:H128"/>
    <mergeCell ref="H86:H87"/>
    <mergeCell ref="F119:F120"/>
    <mergeCell ref="H119:H120"/>
    <mergeCell ref="B86:E87"/>
    <mergeCell ref="D89:E89"/>
    <mergeCell ref="B83:E83"/>
    <mergeCell ref="B84:E84"/>
    <mergeCell ref="B85:E85"/>
    <mergeCell ref="B115:E115"/>
    <mergeCell ref="B116:E116"/>
    <mergeCell ref="B117:E117"/>
    <mergeCell ref="B118:E118"/>
    <mergeCell ref="D91:E91"/>
    <mergeCell ref="B68:H70"/>
    <mergeCell ref="B129:H133"/>
    <mergeCell ref="B95:H95"/>
    <mergeCell ref="B96:H100"/>
    <mergeCell ref="B101:H103"/>
    <mergeCell ref="D105:G105"/>
    <mergeCell ref="D106:G106"/>
    <mergeCell ref="F107:G107"/>
    <mergeCell ref="B108:H109"/>
    <mergeCell ref="B110:H110"/>
    <mergeCell ref="B114:E114"/>
    <mergeCell ref="B119:E120"/>
    <mergeCell ref="D122:E122"/>
    <mergeCell ref="D124:E124"/>
    <mergeCell ref="F126:G126"/>
    <mergeCell ref="B77:H77"/>
  </mergeCells>
  <pageMargins left="0.5" right="0.25" top="0.75" bottom="0.75" header="0.3" footer="0.3"/>
  <pageSetup fitToHeight="0" orientation="portrait" r:id="rId1"/>
  <rowBreaks count="3" manualBreakCount="3">
    <brk id="34" max="16383" man="1"/>
    <brk id="67" max="16383" man="1"/>
    <brk id="100" max="16383" man="1"/>
  </rowBreaks>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dimension ref="B1:L45"/>
  <sheetViews>
    <sheetView showGridLines="0" showRowColHeaders="0" workbookViewId="0">
      <selection activeCell="B3" sqref="B3:J45"/>
    </sheetView>
  </sheetViews>
  <sheetFormatPr defaultRowHeight="15" x14ac:dyDescent="0.25"/>
  <cols>
    <col min="1" max="1" width="2" customWidth="1"/>
    <col min="10" max="10" width="16.7109375" customWidth="1"/>
  </cols>
  <sheetData>
    <row r="1" spans="2:12" ht="15.75" thickBot="1" x14ac:dyDescent="0.3">
      <c r="I1" s="62" t="s">
        <v>2</v>
      </c>
      <c r="J1" s="333">
        <v>2020</v>
      </c>
    </row>
    <row r="2" spans="2:12" ht="15.75" thickBot="1" x14ac:dyDescent="0.3">
      <c r="B2" s="716" t="s">
        <v>228</v>
      </c>
      <c r="C2" s="717"/>
      <c r="D2" s="717"/>
      <c r="E2" s="717"/>
      <c r="F2" s="717"/>
      <c r="G2" s="717"/>
      <c r="H2" s="717"/>
      <c r="I2" s="717"/>
      <c r="J2" s="718"/>
      <c r="K2" s="88"/>
      <c r="L2" s="88"/>
    </row>
    <row r="3" spans="2:12" ht="15" customHeight="1" x14ac:dyDescent="0.25">
      <c r="B3" s="650"/>
      <c r="C3" s="651"/>
      <c r="D3" s="651"/>
      <c r="E3" s="651"/>
      <c r="F3" s="651"/>
      <c r="G3" s="651"/>
      <c r="H3" s="651"/>
      <c r="I3" s="651"/>
      <c r="J3" s="652"/>
      <c r="K3" s="82"/>
      <c r="L3" s="82"/>
    </row>
    <row r="4" spans="2:12" x14ac:dyDescent="0.25">
      <c r="B4" s="653"/>
      <c r="C4" s="654"/>
      <c r="D4" s="654"/>
      <c r="E4" s="654"/>
      <c r="F4" s="654"/>
      <c r="G4" s="654"/>
      <c r="H4" s="654"/>
      <c r="I4" s="654"/>
      <c r="J4" s="655"/>
      <c r="K4" s="82"/>
      <c r="L4" s="82"/>
    </row>
    <row r="5" spans="2:12" x14ac:dyDescent="0.25">
      <c r="B5" s="653"/>
      <c r="C5" s="654"/>
      <c r="D5" s="654"/>
      <c r="E5" s="654"/>
      <c r="F5" s="654"/>
      <c r="G5" s="654"/>
      <c r="H5" s="654"/>
      <c r="I5" s="654"/>
      <c r="J5" s="655"/>
      <c r="K5" s="82"/>
      <c r="L5" s="82"/>
    </row>
    <row r="6" spans="2:12" x14ac:dyDescent="0.25">
      <c r="B6" s="653"/>
      <c r="C6" s="654"/>
      <c r="D6" s="654"/>
      <c r="E6" s="654"/>
      <c r="F6" s="654"/>
      <c r="G6" s="654"/>
      <c r="H6" s="654"/>
      <c r="I6" s="654"/>
      <c r="J6" s="655"/>
      <c r="K6" s="82"/>
      <c r="L6" s="82"/>
    </row>
    <row r="7" spans="2:12" x14ac:dyDescent="0.25">
      <c r="B7" s="653"/>
      <c r="C7" s="654"/>
      <c r="D7" s="654"/>
      <c r="E7" s="654"/>
      <c r="F7" s="654"/>
      <c r="G7" s="654"/>
      <c r="H7" s="654"/>
      <c r="I7" s="654"/>
      <c r="J7" s="655"/>
      <c r="K7" s="82"/>
      <c r="L7" s="82"/>
    </row>
    <row r="8" spans="2:12" x14ac:dyDescent="0.25">
      <c r="B8" s="653"/>
      <c r="C8" s="654"/>
      <c r="D8" s="654"/>
      <c r="E8" s="654"/>
      <c r="F8" s="654"/>
      <c r="G8" s="654"/>
      <c r="H8" s="654"/>
      <c r="I8" s="654"/>
      <c r="J8" s="655"/>
      <c r="K8" s="82"/>
      <c r="L8" s="82"/>
    </row>
    <row r="9" spans="2:12" x14ac:dyDescent="0.25">
      <c r="B9" s="653"/>
      <c r="C9" s="654"/>
      <c r="D9" s="654"/>
      <c r="E9" s="654"/>
      <c r="F9" s="654"/>
      <c r="G9" s="654"/>
      <c r="H9" s="654"/>
      <c r="I9" s="654"/>
      <c r="J9" s="655"/>
      <c r="K9" s="82"/>
      <c r="L9" s="82"/>
    </row>
    <row r="10" spans="2:12" x14ac:dyDescent="0.25">
      <c r="B10" s="653"/>
      <c r="C10" s="654"/>
      <c r="D10" s="654"/>
      <c r="E10" s="654"/>
      <c r="F10" s="654"/>
      <c r="G10" s="654"/>
      <c r="H10" s="654"/>
      <c r="I10" s="654"/>
      <c r="J10" s="655"/>
      <c r="K10" s="82"/>
      <c r="L10" s="82"/>
    </row>
    <row r="11" spans="2:12" x14ac:dyDescent="0.25">
      <c r="B11" s="653"/>
      <c r="C11" s="654"/>
      <c r="D11" s="654"/>
      <c r="E11" s="654"/>
      <c r="F11" s="654"/>
      <c r="G11" s="654"/>
      <c r="H11" s="654"/>
      <c r="I11" s="654"/>
      <c r="J11" s="655"/>
      <c r="K11" s="82"/>
      <c r="L11" s="82"/>
    </row>
    <row r="12" spans="2:12" x14ac:dyDescent="0.25">
      <c r="B12" s="653"/>
      <c r="C12" s="654"/>
      <c r="D12" s="654"/>
      <c r="E12" s="654"/>
      <c r="F12" s="654"/>
      <c r="G12" s="654"/>
      <c r="H12" s="654"/>
      <c r="I12" s="654"/>
      <c r="J12" s="655"/>
      <c r="K12" s="82"/>
      <c r="L12" s="82"/>
    </row>
    <row r="13" spans="2:12" x14ac:dyDescent="0.25">
      <c r="B13" s="653"/>
      <c r="C13" s="654"/>
      <c r="D13" s="654"/>
      <c r="E13" s="654"/>
      <c r="F13" s="654"/>
      <c r="G13" s="654"/>
      <c r="H13" s="654"/>
      <c r="I13" s="654"/>
      <c r="J13" s="655"/>
      <c r="K13" s="82"/>
      <c r="L13" s="82"/>
    </row>
    <row r="14" spans="2:12" x14ac:dyDescent="0.25">
      <c r="B14" s="653"/>
      <c r="C14" s="654"/>
      <c r="D14" s="654"/>
      <c r="E14" s="654"/>
      <c r="F14" s="654"/>
      <c r="G14" s="654"/>
      <c r="H14" s="654"/>
      <c r="I14" s="654"/>
      <c r="J14" s="655"/>
      <c r="K14" s="82"/>
      <c r="L14" s="82"/>
    </row>
    <row r="15" spans="2:12" x14ac:dyDescent="0.25">
      <c r="B15" s="653"/>
      <c r="C15" s="654"/>
      <c r="D15" s="654"/>
      <c r="E15" s="654"/>
      <c r="F15" s="654"/>
      <c r="G15" s="654"/>
      <c r="H15" s="654"/>
      <c r="I15" s="654"/>
      <c r="J15" s="655"/>
      <c r="K15" s="82"/>
      <c r="L15" s="82"/>
    </row>
    <row r="16" spans="2:12" x14ac:dyDescent="0.25">
      <c r="B16" s="653"/>
      <c r="C16" s="654"/>
      <c r="D16" s="654"/>
      <c r="E16" s="654"/>
      <c r="F16" s="654"/>
      <c r="G16" s="654"/>
      <c r="H16" s="654"/>
      <c r="I16" s="654"/>
      <c r="J16" s="655"/>
      <c r="K16" s="82"/>
      <c r="L16" s="82"/>
    </row>
    <row r="17" spans="2:12" x14ac:dyDescent="0.25">
      <c r="B17" s="653"/>
      <c r="C17" s="654"/>
      <c r="D17" s="654"/>
      <c r="E17" s="654"/>
      <c r="F17" s="654"/>
      <c r="G17" s="654"/>
      <c r="H17" s="654"/>
      <c r="I17" s="654"/>
      <c r="J17" s="655"/>
      <c r="K17" s="82"/>
      <c r="L17" s="82"/>
    </row>
    <row r="18" spans="2:12" x14ac:dyDescent="0.25">
      <c r="B18" s="653"/>
      <c r="C18" s="654"/>
      <c r="D18" s="654"/>
      <c r="E18" s="654"/>
      <c r="F18" s="654"/>
      <c r="G18" s="654"/>
      <c r="H18" s="654"/>
      <c r="I18" s="654"/>
      <c r="J18" s="655"/>
      <c r="K18" s="82"/>
      <c r="L18" s="82"/>
    </row>
    <row r="19" spans="2:12" x14ac:dyDescent="0.25">
      <c r="B19" s="653"/>
      <c r="C19" s="654"/>
      <c r="D19" s="654"/>
      <c r="E19" s="654"/>
      <c r="F19" s="654"/>
      <c r="G19" s="654"/>
      <c r="H19" s="654"/>
      <c r="I19" s="654"/>
      <c r="J19" s="655"/>
      <c r="K19" s="82"/>
      <c r="L19" s="82"/>
    </row>
    <row r="20" spans="2:12" x14ac:dyDescent="0.25">
      <c r="B20" s="653"/>
      <c r="C20" s="654"/>
      <c r="D20" s="654"/>
      <c r="E20" s="654"/>
      <c r="F20" s="654"/>
      <c r="G20" s="654"/>
      <c r="H20" s="654"/>
      <c r="I20" s="654"/>
      <c r="J20" s="655"/>
      <c r="K20" s="82"/>
      <c r="L20" s="82"/>
    </row>
    <row r="21" spans="2:12" x14ac:dyDescent="0.25">
      <c r="B21" s="653"/>
      <c r="C21" s="654"/>
      <c r="D21" s="654"/>
      <c r="E21" s="654"/>
      <c r="F21" s="654"/>
      <c r="G21" s="654"/>
      <c r="H21" s="654"/>
      <c r="I21" s="654"/>
      <c r="J21" s="655"/>
      <c r="K21" s="82"/>
      <c r="L21" s="82"/>
    </row>
    <row r="22" spans="2:12" x14ac:dyDescent="0.25">
      <c r="B22" s="653"/>
      <c r="C22" s="654"/>
      <c r="D22" s="654"/>
      <c r="E22" s="654"/>
      <c r="F22" s="654"/>
      <c r="G22" s="654"/>
      <c r="H22" s="654"/>
      <c r="I22" s="654"/>
      <c r="J22" s="655"/>
      <c r="K22" s="82"/>
      <c r="L22" s="82"/>
    </row>
    <row r="23" spans="2:12" x14ac:dyDescent="0.25">
      <c r="B23" s="653"/>
      <c r="C23" s="654"/>
      <c r="D23" s="654"/>
      <c r="E23" s="654"/>
      <c r="F23" s="654"/>
      <c r="G23" s="654"/>
      <c r="H23" s="654"/>
      <c r="I23" s="654"/>
      <c r="J23" s="655"/>
      <c r="K23" s="82"/>
      <c r="L23" s="82"/>
    </row>
    <row r="24" spans="2:12" x14ac:dyDescent="0.25">
      <c r="B24" s="653"/>
      <c r="C24" s="654"/>
      <c r="D24" s="654"/>
      <c r="E24" s="654"/>
      <c r="F24" s="654"/>
      <c r="G24" s="654"/>
      <c r="H24" s="654"/>
      <c r="I24" s="654"/>
      <c r="J24" s="655"/>
      <c r="K24" s="82"/>
      <c r="L24" s="82"/>
    </row>
    <row r="25" spans="2:12" x14ac:dyDescent="0.25">
      <c r="B25" s="653"/>
      <c r="C25" s="654"/>
      <c r="D25" s="654"/>
      <c r="E25" s="654"/>
      <c r="F25" s="654"/>
      <c r="G25" s="654"/>
      <c r="H25" s="654"/>
      <c r="I25" s="654"/>
      <c r="J25" s="655"/>
      <c r="K25" s="82"/>
      <c r="L25" s="82"/>
    </row>
    <row r="26" spans="2:12" x14ac:dyDescent="0.25">
      <c r="B26" s="653"/>
      <c r="C26" s="654"/>
      <c r="D26" s="654"/>
      <c r="E26" s="654"/>
      <c r="F26" s="654"/>
      <c r="G26" s="654"/>
      <c r="H26" s="654"/>
      <c r="I26" s="654"/>
      <c r="J26" s="655"/>
      <c r="K26" s="82"/>
      <c r="L26" s="82"/>
    </row>
    <row r="27" spans="2:12" x14ac:dyDescent="0.25">
      <c r="B27" s="653"/>
      <c r="C27" s="654"/>
      <c r="D27" s="654"/>
      <c r="E27" s="654"/>
      <c r="F27" s="654"/>
      <c r="G27" s="654"/>
      <c r="H27" s="654"/>
      <c r="I27" s="654"/>
      <c r="J27" s="655"/>
      <c r="K27" s="82"/>
      <c r="L27" s="82"/>
    </row>
    <row r="28" spans="2:12" x14ac:dyDescent="0.25">
      <c r="B28" s="653"/>
      <c r="C28" s="654"/>
      <c r="D28" s="654"/>
      <c r="E28" s="654"/>
      <c r="F28" s="654"/>
      <c r="G28" s="654"/>
      <c r="H28" s="654"/>
      <c r="I28" s="654"/>
      <c r="J28" s="655"/>
      <c r="K28" s="82"/>
      <c r="L28" s="82"/>
    </row>
    <row r="29" spans="2:12" x14ac:dyDescent="0.25">
      <c r="B29" s="653"/>
      <c r="C29" s="654"/>
      <c r="D29" s="654"/>
      <c r="E29" s="654"/>
      <c r="F29" s="654"/>
      <c r="G29" s="654"/>
      <c r="H29" s="654"/>
      <c r="I29" s="654"/>
      <c r="J29" s="655"/>
      <c r="K29" s="82"/>
      <c r="L29" s="82"/>
    </row>
    <row r="30" spans="2:12" x14ac:dyDescent="0.25">
      <c r="B30" s="653"/>
      <c r="C30" s="654"/>
      <c r="D30" s="654"/>
      <c r="E30" s="654"/>
      <c r="F30" s="654"/>
      <c r="G30" s="654"/>
      <c r="H30" s="654"/>
      <c r="I30" s="654"/>
      <c r="J30" s="655"/>
      <c r="K30" s="82"/>
      <c r="L30" s="82"/>
    </row>
    <row r="31" spans="2:12" x14ac:dyDescent="0.25">
      <c r="B31" s="653"/>
      <c r="C31" s="654"/>
      <c r="D31" s="654"/>
      <c r="E31" s="654"/>
      <c r="F31" s="654"/>
      <c r="G31" s="654"/>
      <c r="H31" s="654"/>
      <c r="I31" s="654"/>
      <c r="J31" s="655"/>
      <c r="K31" s="82"/>
      <c r="L31" s="82"/>
    </row>
    <row r="32" spans="2:12" x14ac:dyDescent="0.25">
      <c r="B32" s="653"/>
      <c r="C32" s="654"/>
      <c r="D32" s="654"/>
      <c r="E32" s="654"/>
      <c r="F32" s="654"/>
      <c r="G32" s="654"/>
      <c r="H32" s="654"/>
      <c r="I32" s="654"/>
      <c r="J32" s="655"/>
      <c r="K32" s="82"/>
      <c r="L32" s="82"/>
    </row>
    <row r="33" spans="2:12" x14ac:dyDescent="0.25">
      <c r="B33" s="653"/>
      <c r="C33" s="654"/>
      <c r="D33" s="654"/>
      <c r="E33" s="654"/>
      <c r="F33" s="654"/>
      <c r="G33" s="654"/>
      <c r="H33" s="654"/>
      <c r="I33" s="654"/>
      <c r="J33" s="655"/>
      <c r="K33" s="82"/>
      <c r="L33" s="82"/>
    </row>
    <row r="34" spans="2:12" x14ac:dyDescent="0.25">
      <c r="B34" s="653"/>
      <c r="C34" s="654"/>
      <c r="D34" s="654"/>
      <c r="E34" s="654"/>
      <c r="F34" s="654"/>
      <c r="G34" s="654"/>
      <c r="H34" s="654"/>
      <c r="I34" s="654"/>
      <c r="J34" s="655"/>
      <c r="K34" s="82"/>
      <c r="L34" s="82"/>
    </row>
    <row r="35" spans="2:12" x14ac:dyDescent="0.25">
      <c r="B35" s="653"/>
      <c r="C35" s="654"/>
      <c r="D35" s="654"/>
      <c r="E35" s="654"/>
      <c r="F35" s="654"/>
      <c r="G35" s="654"/>
      <c r="H35" s="654"/>
      <c r="I35" s="654"/>
      <c r="J35" s="655"/>
      <c r="K35" s="82"/>
      <c r="L35" s="82"/>
    </row>
    <row r="36" spans="2:12" x14ac:dyDescent="0.25">
      <c r="B36" s="653"/>
      <c r="C36" s="654"/>
      <c r="D36" s="654"/>
      <c r="E36" s="654"/>
      <c r="F36" s="654"/>
      <c r="G36" s="654"/>
      <c r="H36" s="654"/>
      <c r="I36" s="654"/>
      <c r="J36" s="655"/>
      <c r="K36" s="82"/>
      <c r="L36" s="82"/>
    </row>
    <row r="37" spans="2:12" x14ac:dyDescent="0.25">
      <c r="B37" s="653"/>
      <c r="C37" s="654"/>
      <c r="D37" s="654"/>
      <c r="E37" s="654"/>
      <c r="F37" s="654"/>
      <c r="G37" s="654"/>
      <c r="H37" s="654"/>
      <c r="I37" s="654"/>
      <c r="J37" s="655"/>
      <c r="K37" s="82"/>
      <c r="L37" s="82"/>
    </row>
    <row r="38" spans="2:12" x14ac:dyDescent="0.25">
      <c r="B38" s="653"/>
      <c r="C38" s="654"/>
      <c r="D38" s="654"/>
      <c r="E38" s="654"/>
      <c r="F38" s="654"/>
      <c r="G38" s="654"/>
      <c r="H38" s="654"/>
      <c r="I38" s="654"/>
      <c r="J38" s="655"/>
      <c r="K38" s="82"/>
      <c r="L38" s="82"/>
    </row>
    <row r="39" spans="2:12" x14ac:dyDescent="0.25">
      <c r="B39" s="653"/>
      <c r="C39" s="654"/>
      <c r="D39" s="654"/>
      <c r="E39" s="654"/>
      <c r="F39" s="654"/>
      <c r="G39" s="654"/>
      <c r="H39" s="654"/>
      <c r="I39" s="654"/>
      <c r="J39" s="655"/>
      <c r="K39" s="82"/>
      <c r="L39" s="82"/>
    </row>
    <row r="40" spans="2:12" x14ac:dyDescent="0.25">
      <c r="B40" s="653"/>
      <c r="C40" s="654"/>
      <c r="D40" s="654"/>
      <c r="E40" s="654"/>
      <c r="F40" s="654"/>
      <c r="G40" s="654"/>
      <c r="H40" s="654"/>
      <c r="I40" s="654"/>
      <c r="J40" s="655"/>
      <c r="K40" s="82"/>
      <c r="L40" s="82"/>
    </row>
    <row r="41" spans="2:12" x14ac:dyDescent="0.25">
      <c r="B41" s="653"/>
      <c r="C41" s="654"/>
      <c r="D41" s="654"/>
      <c r="E41" s="654"/>
      <c r="F41" s="654"/>
      <c r="G41" s="654"/>
      <c r="H41" s="654"/>
      <c r="I41" s="654"/>
      <c r="J41" s="655"/>
      <c r="K41" s="82"/>
      <c r="L41" s="82"/>
    </row>
    <row r="42" spans="2:12" x14ac:dyDescent="0.25">
      <c r="B42" s="653"/>
      <c r="C42" s="654"/>
      <c r="D42" s="654"/>
      <c r="E42" s="654"/>
      <c r="F42" s="654"/>
      <c r="G42" s="654"/>
      <c r="H42" s="654"/>
      <c r="I42" s="654"/>
      <c r="J42" s="655"/>
      <c r="K42" s="82"/>
      <c r="L42" s="82"/>
    </row>
    <row r="43" spans="2:12" x14ac:dyDescent="0.25">
      <c r="B43" s="653"/>
      <c r="C43" s="654"/>
      <c r="D43" s="654"/>
      <c r="E43" s="654"/>
      <c r="F43" s="654"/>
      <c r="G43" s="654"/>
      <c r="H43" s="654"/>
      <c r="I43" s="654"/>
      <c r="J43" s="655"/>
      <c r="K43" s="82"/>
      <c r="L43" s="82"/>
    </row>
    <row r="44" spans="2:12" x14ac:dyDescent="0.25">
      <c r="B44" s="653"/>
      <c r="C44" s="654"/>
      <c r="D44" s="654"/>
      <c r="E44" s="654"/>
      <c r="F44" s="654"/>
      <c r="G44" s="654"/>
      <c r="H44" s="654"/>
      <c r="I44" s="654"/>
      <c r="J44" s="655"/>
      <c r="K44" s="82"/>
      <c r="L44" s="82"/>
    </row>
    <row r="45" spans="2:12" ht="15.75" thickBot="1" x14ac:dyDescent="0.3">
      <c r="B45" s="656"/>
      <c r="C45" s="657"/>
      <c r="D45" s="657"/>
      <c r="E45" s="657"/>
      <c r="F45" s="657"/>
      <c r="G45" s="657"/>
      <c r="H45" s="657"/>
      <c r="I45" s="657"/>
      <c r="J45" s="658"/>
      <c r="K45" s="82"/>
      <c r="L45" s="82"/>
    </row>
  </sheetData>
  <sheetProtection algorithmName="SHA-512" hashValue="IJVReJvtRmP13XEog9NY1IyyYB94fsGQnpFxKCCPDeYJGYSwXch6f7prRxKa/f5wBqpbgwjzVTH20LI+OhxLgA==" saltValue="MRuh/gQ8XzxQ8e+K7krARg==" spinCount="100000" sheet="1" objects="1" scenarios="1"/>
  <mergeCells count="2">
    <mergeCell ref="B3:J45"/>
    <mergeCell ref="B2:J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28057ED55C4344C9E6B4B6A1A62856F" ma:contentTypeVersion="9" ma:contentTypeDescription="Create a new document." ma:contentTypeScope="" ma:versionID="98902646c44a41d0194ed5a2356f71d0">
  <xsd:schema xmlns:xsd="http://www.w3.org/2001/XMLSchema" xmlns:xs="http://www.w3.org/2001/XMLSchema" xmlns:p="http://schemas.microsoft.com/office/2006/metadata/properties" xmlns:ns3="d27d6c4f-cea9-4ad3-b00b-2f69c787e0dd" targetNamespace="http://schemas.microsoft.com/office/2006/metadata/properties" ma:root="true" ma:fieldsID="98095606b934f72de6b1f5c77b4ac76c" ns3:_="">
    <xsd:import namespace="d27d6c4f-cea9-4ad3-b00b-2f69c787e0d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7d6c4f-cea9-4ad3-b00b-2f69c787e0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E60B87-5886-438B-8579-6E182DA2C830}">
  <ds:schemaRefs>
    <ds:schemaRef ds:uri="http://schemas.microsoft.com/sharepoint/v3/contenttype/forms"/>
  </ds:schemaRefs>
</ds:datastoreItem>
</file>

<file path=customXml/itemProps2.xml><?xml version="1.0" encoding="utf-8"?>
<ds:datastoreItem xmlns:ds="http://schemas.openxmlformats.org/officeDocument/2006/customXml" ds:itemID="{B42F98EC-065B-4879-8DBE-E7737CF9BE82}">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d27d6c4f-cea9-4ad3-b00b-2f69c787e0dd"/>
    <ds:schemaRef ds:uri="http://purl.org/dc/elements/1.1/"/>
    <ds:schemaRef ds:uri="http://www.w3.org/XML/1998/namespace"/>
    <ds:schemaRef ds:uri="http://purl.org/dc/dcmitype/"/>
  </ds:schemaRefs>
</ds:datastoreItem>
</file>

<file path=customXml/itemProps3.xml><?xml version="1.0" encoding="utf-8"?>
<ds:datastoreItem xmlns:ds="http://schemas.openxmlformats.org/officeDocument/2006/customXml" ds:itemID="{07A00028-7D8E-46C0-B636-DC4D5B7FBB5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7d6c4f-cea9-4ad3-b00b-2f69c787e0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22</vt:i4>
      </vt:variant>
    </vt:vector>
  </HeadingPairs>
  <TitlesOfParts>
    <vt:vector size="45" baseType="lpstr">
      <vt:lpstr>W2</vt:lpstr>
      <vt:lpstr>TEACHER</vt:lpstr>
      <vt:lpstr>OT,COMM,BONUS</vt:lpstr>
      <vt:lpstr>FORM 2106</vt:lpstr>
      <vt:lpstr>DIFFERENTIAL</vt:lpstr>
      <vt:lpstr>MILTARY</vt:lpstr>
      <vt:lpstr>RESIDUAL</vt:lpstr>
      <vt:lpstr>SS,DIS,RET,SC,ALI</vt:lpstr>
      <vt:lpstr>UW Factors for SE</vt:lpstr>
      <vt:lpstr>Sch B</vt:lpstr>
      <vt:lpstr>Sch C</vt:lpstr>
      <vt:lpstr>Sch F</vt:lpstr>
      <vt:lpstr>K1 1065</vt:lpstr>
      <vt:lpstr>Liquidity Wkst</vt:lpstr>
      <vt:lpstr>K1 1120S</vt:lpstr>
      <vt:lpstr>CCorp 1120</vt:lpstr>
      <vt:lpstr>FHA Rent</vt:lpstr>
      <vt:lpstr>VA Rent</vt:lpstr>
      <vt:lpstr>FNMA 1-4 Inv</vt:lpstr>
      <vt:lpstr>FNMA 2-4 Primary</vt:lpstr>
      <vt:lpstr>FNMA 1-4 Business</vt:lpstr>
      <vt:lpstr>FHLMC Rent</vt:lpstr>
      <vt:lpstr>UW Comments</vt:lpstr>
      <vt:lpstr>'CCorp 1120'!Print_Area</vt:lpstr>
      <vt:lpstr>DIFFERENTIAL!Print_Area</vt:lpstr>
      <vt:lpstr>'FHA Rent'!Print_Area</vt:lpstr>
      <vt:lpstr>'FHLMC Rent'!Print_Area</vt:lpstr>
      <vt:lpstr>'FNMA 1-4 Business'!Print_Area</vt:lpstr>
      <vt:lpstr>'FNMA 1-4 Inv'!Print_Area</vt:lpstr>
      <vt:lpstr>'FNMA 2-4 Primary'!Print_Area</vt:lpstr>
      <vt:lpstr>'FORM 2106'!Print_Area</vt:lpstr>
      <vt:lpstr>'K1 1065'!Print_Area</vt:lpstr>
      <vt:lpstr>'K1 1120S'!Print_Area</vt:lpstr>
      <vt:lpstr>'Liquidity Wkst'!Print_Area</vt:lpstr>
      <vt:lpstr>MILTARY!Print_Area</vt:lpstr>
      <vt:lpstr>'OT,COMM,BONUS'!Print_Area</vt:lpstr>
      <vt:lpstr>RESIDUAL!Print_Area</vt:lpstr>
      <vt:lpstr>'Sch B'!Print_Area</vt:lpstr>
      <vt:lpstr>'Sch C'!Print_Area</vt:lpstr>
      <vt:lpstr>'Sch F'!Print_Area</vt:lpstr>
      <vt:lpstr>'SS,DIS,RET,SC,ALI'!Print_Area</vt:lpstr>
      <vt:lpstr>TEACHER!Print_Area</vt:lpstr>
      <vt:lpstr>'UW Comments'!Print_Area</vt:lpstr>
      <vt:lpstr>'VA Rent'!Print_Area</vt:lpstr>
      <vt:lpstr>'W2'!Print_Area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Joy Fonseca</cp:lastModifiedBy>
  <cp:lastPrinted>2020-01-28T22:41:41Z</cp:lastPrinted>
  <dcterms:created xsi:type="dcterms:W3CDTF">2012-02-10T20:36:21Z</dcterms:created>
  <dcterms:modified xsi:type="dcterms:W3CDTF">2020-01-31T18:02:51Z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0x010100B28057ED55C4344C9E6B4B6A1A62856F</vt:lpwstr>
  </property>
</Properties>
</file>